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na.Bolinska\Desktop\kom obrotwy czerwiec\"/>
    </mc:Choice>
  </mc:AlternateContent>
  <bookViews>
    <workbookView xWindow="0" yWindow="0" windowWidth="25200" windowHeight="11388"/>
  </bookViews>
  <sheets>
    <sheet name="tabela" sheetId="1" r:id="rId1"/>
  </sheets>
  <externalReferences>
    <externalReference r:id="rId2"/>
  </externalReferences>
  <definedNames>
    <definedName name="_xlnm.Print_Area" localSheetId="0">tabela!$A$1:$G$90</definedName>
  </definedNames>
  <calcPr calcId="152511"/>
</workbook>
</file>

<file path=xl/calcChain.xml><?xml version="1.0" encoding="utf-8"?>
<calcChain xmlns="http://schemas.openxmlformats.org/spreadsheetml/2006/main">
  <c r="F67" i="1" l="1"/>
  <c r="E67" i="1"/>
  <c r="G67" i="1" s="1"/>
  <c r="D67" i="1"/>
  <c r="C67" i="1"/>
  <c r="B67" i="1"/>
  <c r="F66" i="1"/>
  <c r="E66" i="1"/>
  <c r="C66" i="1"/>
  <c r="B66" i="1"/>
  <c r="F65" i="1"/>
  <c r="G65" i="1" s="1"/>
  <c r="E65" i="1"/>
  <c r="C65" i="1"/>
  <c r="B65" i="1"/>
  <c r="D65" i="1" s="1"/>
  <c r="F64" i="1"/>
  <c r="E64" i="1"/>
  <c r="G64" i="1" s="1"/>
  <c r="D64" i="1"/>
  <c r="C64" i="1"/>
  <c r="B64" i="1"/>
  <c r="F55" i="1"/>
  <c r="E55" i="1"/>
  <c r="G55" i="1" s="1"/>
  <c r="D55" i="1"/>
  <c r="C55" i="1"/>
  <c r="B55" i="1"/>
  <c r="F54" i="1"/>
  <c r="G54" i="1" s="1"/>
  <c r="E54" i="1"/>
  <c r="C54" i="1"/>
  <c r="B54" i="1"/>
  <c r="D54" i="1" s="1"/>
  <c r="F53" i="1"/>
  <c r="E53" i="1"/>
  <c r="G53" i="1" s="1"/>
  <c r="D53" i="1"/>
  <c r="C53" i="1"/>
  <c r="B53" i="1"/>
  <c r="F52" i="1"/>
  <c r="G52" i="1" s="1"/>
  <c r="E52" i="1"/>
  <c r="C52" i="1"/>
  <c r="B52" i="1"/>
  <c r="D52" i="1" s="1"/>
  <c r="F51" i="1"/>
  <c r="E51" i="1"/>
  <c r="G51" i="1" s="1"/>
  <c r="D51" i="1"/>
  <c r="C51" i="1"/>
  <c r="B51" i="1"/>
  <c r="F47" i="1"/>
  <c r="E47" i="1"/>
  <c r="G47" i="1" s="1"/>
  <c r="D47" i="1"/>
  <c r="C47" i="1"/>
  <c r="B47" i="1"/>
  <c r="F46" i="1"/>
  <c r="G46" i="1" s="1"/>
  <c r="E46" i="1"/>
  <c r="C46" i="1"/>
  <c r="B46" i="1"/>
  <c r="D46" i="1" s="1"/>
  <c r="F45" i="1"/>
  <c r="E45" i="1"/>
  <c r="G45" i="1" s="1"/>
  <c r="D45" i="1"/>
  <c r="C45" i="1"/>
  <c r="B45" i="1"/>
  <c r="F44" i="1"/>
  <c r="G44" i="1" s="1"/>
  <c r="E44" i="1"/>
  <c r="C44" i="1"/>
  <c r="B44" i="1"/>
  <c r="D44" i="1" s="1"/>
  <c r="F43" i="1"/>
  <c r="E43" i="1"/>
  <c r="G43" i="1" s="1"/>
  <c r="D43" i="1"/>
  <c r="C43" i="1"/>
  <c r="B43" i="1"/>
  <c r="F41" i="1"/>
  <c r="E41" i="1"/>
  <c r="G41" i="1" s="1"/>
  <c r="D41" i="1"/>
  <c r="C41" i="1"/>
  <c r="B41" i="1"/>
  <c r="F40" i="1"/>
  <c r="G40" i="1" s="1"/>
  <c r="E40" i="1"/>
  <c r="C40" i="1"/>
  <c r="B40" i="1"/>
  <c r="D40" i="1" s="1"/>
  <c r="F39" i="1"/>
  <c r="E39" i="1"/>
  <c r="G39" i="1" s="1"/>
  <c r="D39" i="1"/>
  <c r="C39" i="1"/>
  <c r="B39" i="1"/>
  <c r="F38" i="1"/>
  <c r="G38" i="1" s="1"/>
  <c r="E38" i="1"/>
  <c r="C38" i="1"/>
  <c r="B38" i="1"/>
  <c r="D38" i="1" s="1"/>
  <c r="F37" i="1"/>
  <c r="E37" i="1"/>
  <c r="G37" i="1" s="1"/>
  <c r="D37" i="1"/>
  <c r="C37" i="1"/>
  <c r="B37" i="1"/>
  <c r="F34" i="1"/>
  <c r="E34" i="1"/>
  <c r="G34" i="1" s="1"/>
  <c r="D34" i="1"/>
  <c r="C34" i="1"/>
  <c r="B34" i="1"/>
  <c r="F33" i="1"/>
  <c r="G33" i="1" s="1"/>
  <c r="E33" i="1"/>
  <c r="C33" i="1"/>
  <c r="B33" i="1"/>
  <c r="D33" i="1" s="1"/>
  <c r="F32" i="1"/>
  <c r="E32" i="1"/>
  <c r="G32" i="1" s="1"/>
  <c r="D32" i="1"/>
  <c r="C32" i="1"/>
  <c r="B32" i="1"/>
  <c r="F31" i="1"/>
  <c r="G31" i="1" s="1"/>
  <c r="E31" i="1"/>
  <c r="C31" i="1"/>
  <c r="B31" i="1"/>
  <c r="D31" i="1" s="1"/>
  <c r="F30" i="1"/>
  <c r="E30" i="1"/>
  <c r="G30" i="1" s="1"/>
  <c r="D30" i="1"/>
  <c r="C30" i="1"/>
  <c r="B30" i="1"/>
  <c r="F29" i="1"/>
  <c r="C29" i="1"/>
  <c r="B29" i="1"/>
  <c r="D29" i="1" s="1"/>
  <c r="F24" i="1"/>
  <c r="E24" i="1"/>
  <c r="G24" i="1" s="1"/>
  <c r="D24" i="1"/>
  <c r="C24" i="1"/>
  <c r="B24" i="1"/>
  <c r="F23" i="1"/>
  <c r="G23" i="1" s="1"/>
  <c r="E23" i="1"/>
  <c r="C23" i="1"/>
  <c r="B23" i="1"/>
  <c r="D23" i="1" s="1"/>
  <c r="F22" i="1"/>
  <c r="E22" i="1"/>
  <c r="G22" i="1" s="1"/>
  <c r="D22" i="1"/>
  <c r="C22" i="1"/>
  <c r="B22" i="1"/>
  <c r="F20" i="1"/>
  <c r="E20" i="1"/>
  <c r="G20" i="1" s="1"/>
  <c r="D20" i="1"/>
  <c r="C20" i="1"/>
  <c r="B20" i="1"/>
  <c r="F19" i="1"/>
  <c r="G19" i="1" s="1"/>
  <c r="E19" i="1"/>
  <c r="C19" i="1"/>
  <c r="B19" i="1"/>
  <c r="D19" i="1" s="1"/>
  <c r="F18" i="1"/>
  <c r="E18" i="1"/>
  <c r="G18" i="1" s="1"/>
  <c r="D18" i="1"/>
  <c r="C18" i="1"/>
  <c r="B18" i="1"/>
  <c r="F17" i="1"/>
  <c r="G17" i="1" s="1"/>
  <c r="E17" i="1"/>
  <c r="C17" i="1"/>
  <c r="B17" i="1"/>
  <c r="D17" i="1" s="1"/>
  <c r="F16" i="1"/>
  <c r="E16" i="1"/>
  <c r="G16" i="1" s="1"/>
  <c r="D16" i="1"/>
  <c r="C16" i="1"/>
  <c r="B16" i="1"/>
  <c r="F12" i="1"/>
  <c r="E12" i="1"/>
  <c r="G12" i="1" s="1"/>
  <c r="D12" i="1"/>
  <c r="C12" i="1"/>
  <c r="B12" i="1"/>
  <c r="F11" i="1"/>
  <c r="G11" i="1" s="1"/>
  <c r="E11" i="1"/>
  <c r="C11" i="1"/>
  <c r="B11" i="1"/>
  <c r="D11" i="1" s="1"/>
  <c r="F10" i="1"/>
  <c r="E10" i="1"/>
  <c r="G10" i="1" s="1"/>
  <c r="D10" i="1"/>
  <c r="C10" i="1"/>
  <c r="B10" i="1"/>
  <c r="F8" i="1"/>
  <c r="E8" i="1"/>
  <c r="G8" i="1" s="1"/>
  <c r="D8" i="1"/>
  <c r="C8" i="1"/>
  <c r="B8" i="1"/>
  <c r="F7" i="1"/>
  <c r="G7" i="1" s="1"/>
  <c r="E7" i="1"/>
  <c r="C7" i="1"/>
  <c r="B7" i="1"/>
  <c r="D7" i="1" s="1"/>
  <c r="F6" i="1"/>
  <c r="E6" i="1"/>
  <c r="G6" i="1" s="1"/>
  <c r="D6" i="1"/>
  <c r="C6" i="1"/>
  <c r="B6" i="1"/>
  <c r="F5" i="1"/>
  <c r="G5" i="1" s="1"/>
  <c r="E5" i="1"/>
  <c r="C5" i="1"/>
  <c r="B5" i="1"/>
  <c r="D5" i="1" s="1"/>
  <c r="F4" i="1"/>
  <c r="E4" i="1"/>
  <c r="G4" i="1" s="1"/>
  <c r="D4" i="1"/>
  <c r="C4" i="1"/>
  <c r="B4" i="1"/>
  <c r="E29" i="1" l="1"/>
  <c r="G29" i="1" s="1"/>
  <c r="G70" i="1"/>
  <c r="G74" i="1"/>
  <c r="G79" i="1"/>
  <c r="G62" i="1"/>
  <c r="G57" i="1"/>
  <c r="G50" i="1"/>
  <c r="G27" i="1"/>
  <c r="G14" i="1"/>
  <c r="F14" i="1"/>
  <c r="F27" i="1"/>
  <c r="F50" i="1"/>
  <c r="F57" i="1"/>
  <c r="F62" i="1"/>
  <c r="F70" i="1"/>
  <c r="F74" i="1"/>
  <c r="F79" i="1"/>
  <c r="E79" i="1"/>
  <c r="E74" i="1"/>
  <c r="E70" i="1"/>
  <c r="E62" i="1"/>
  <c r="E57" i="1"/>
  <c r="E50" i="1"/>
  <c r="E27" i="1"/>
  <c r="E14" i="1"/>
  <c r="D74" i="1"/>
  <c r="D70" i="1"/>
  <c r="D62" i="1"/>
  <c r="D57" i="1"/>
  <c r="D50" i="1"/>
  <c r="D27" i="1"/>
  <c r="D14" i="1"/>
  <c r="D79" i="1"/>
  <c r="C74" i="1"/>
  <c r="C79" i="1"/>
  <c r="C70" i="1"/>
  <c r="C62" i="1"/>
  <c r="C57" i="1"/>
  <c r="C50" i="1"/>
  <c r="C27" i="1"/>
  <c r="C14" i="1"/>
  <c r="B79" i="1"/>
  <c r="B74" i="1"/>
  <c r="B70" i="1"/>
  <c r="B62" i="1"/>
  <c r="B57" i="1"/>
  <c r="B50" i="1"/>
  <c r="B27" i="1"/>
  <c r="B14" i="1"/>
</calcChain>
</file>

<file path=xl/sharedStrings.xml><?xml version="1.0" encoding="utf-8"?>
<sst xmlns="http://schemas.openxmlformats.org/spreadsheetml/2006/main" count="90" uniqueCount="57">
  <si>
    <t>NewConnect</t>
  </si>
  <si>
    <t xml:space="preserve"> </t>
  </si>
  <si>
    <t>Main Market</t>
  </si>
  <si>
    <t>Value of trading - total (PLN)</t>
  </si>
  <si>
    <t>Value of trading - Electronic Order Book (PLN)</t>
  </si>
  <si>
    <t>Value of trading - block trades (PLN)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</si>
  <si>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</si>
  <si>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</si>
  <si>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</si>
  <si>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</si>
  <si>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</si>
  <si>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</si>
  <si>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</si>
  <si>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</si>
  <si>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</si>
  <si>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</si>
  <si>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</si>
  <si>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r>
      <t>Catalyst</t>
    </r>
    <r>
      <rPr>
        <vertAlign val="superscript"/>
        <sz val="7.5"/>
        <color indexed="9"/>
        <rFont val="Verdana"/>
        <family val="2"/>
        <charset val="238"/>
      </rPr>
      <t>3)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</si>
  <si>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5)</t>
    </r>
  </si>
  <si>
    <t>Value of trading - cash transactions (PLN)</t>
  </si>
  <si>
    <t>Value of trading - conditional transactions (PLN)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</si>
  <si>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</si>
  <si>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</si>
  <si>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</si>
  <si>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</si>
  <si>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</si>
  <si>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ETFs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</si>
  <si>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</si>
  <si>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</si>
  <si>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</si>
  <si>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</si>
  <si>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</si>
  <si>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</si>
  <si>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</si>
  <si>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</si>
  <si>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Day avarage</t>
  </si>
  <si>
    <t>Volume - EOB and block trades (#)</t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</si>
  <si>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2)</t>
    </r>
  </si>
  <si>
    <r>
      <t>Equities Market</t>
    </r>
    <r>
      <rPr>
        <i/>
        <vertAlign val="superscript"/>
        <sz val="10"/>
        <rFont val="Verdana"/>
        <family val="2"/>
        <charset val="238"/>
      </rPr>
      <t>1)</t>
    </r>
  </si>
  <si>
    <r>
      <t>Value of listed issues (PLN bn)</t>
    </r>
    <r>
      <rPr>
        <vertAlign val="superscript"/>
        <sz val="8"/>
        <rFont val="Verdana"/>
        <family val="2"/>
        <charset val="238"/>
      </rPr>
      <t>4)</t>
    </r>
  </si>
  <si>
    <r>
      <t xml:space="preserve">1)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</si>
  <si>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2) 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</si>
  <si>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 xml:space="preserve">3) </t>
    </r>
    <r>
      <rPr>
        <sz val="7"/>
        <rFont val="Verdana"/>
        <family val="2"/>
        <charset val="238"/>
      </rPr>
      <t>corporate, municipal, Treasury and mortgage bonds</t>
    </r>
  </si>
  <si>
    <r>
      <t>4)</t>
    </r>
    <r>
      <rPr>
        <sz val="7"/>
        <rFont val="Verdana"/>
        <family val="2"/>
        <charset val="238"/>
      </rPr>
      <t xml:space="preserve"> corporate, municipal and mortgage bonds</t>
    </r>
  </si>
  <si>
    <r>
      <t>5)</t>
    </r>
    <r>
      <rPr>
        <sz val="7"/>
        <rFont val="Verdana"/>
        <family val="2"/>
        <charset val="238"/>
      </rPr>
      <t xml:space="preserve"> transactions in Treasury bonds and bills</t>
    </r>
  </si>
  <si>
    <t xml:space="preserve">Value - EOB and block trades (PLN) </t>
  </si>
  <si>
    <t>---</t>
  </si>
  <si>
    <r>
      <t>Volume of trading - spot transactions (MWh)</t>
    </r>
    <r>
      <rPr>
        <vertAlign val="superscript"/>
        <sz val="7.5"/>
        <rFont val="Verdana"/>
        <family val="2"/>
        <charset val="238"/>
      </rPr>
      <t>6)</t>
    </r>
  </si>
  <si>
    <r>
      <t>Volume of trading - forward transactions (MWh)</t>
    </r>
    <r>
      <rPr>
        <vertAlign val="superscript"/>
        <sz val="7.5"/>
        <rFont val="Verdana"/>
        <family val="2"/>
        <charset val="238"/>
      </rPr>
      <t>7)</t>
    </r>
  </si>
  <si>
    <r>
      <t>Volume of trading - spot transactions (toe)</t>
    </r>
    <r>
      <rPr>
        <vertAlign val="superscript"/>
        <sz val="7.5"/>
        <rFont val="Verdana"/>
        <family val="2"/>
        <charset val="238"/>
      </rPr>
      <t>8)</t>
    </r>
  </si>
  <si>
    <r>
      <t xml:space="preserve">8)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</si>
  <si>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r>
      <t>6)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</si>
  <si>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>7)</t>
    </r>
    <r>
      <rPr>
        <sz val="7"/>
        <rFont val="Verdana"/>
        <family val="2"/>
        <charset val="238"/>
      </rPr>
      <t xml:space="preserve"> transactions in property rights to green energy ('green certificates')</t>
    </r>
  </si>
  <si>
    <t>June 2017</t>
  </si>
  <si>
    <t>June 2016</t>
  </si>
  <si>
    <t>January-June 2017</t>
  </si>
  <si>
    <t>January-June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</si>
</sst>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0.0"/>
    <numFmt numFmtId="166" formatCode="#,##0.0"/>
    <numFmt numFmtId="167" formatCode="0.0000"/>
    <numFmt numFmtId="168" formatCode="0.0%"/>
  </numFmts>
  <fonts count="20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8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  <font>
      <b/>
      <sz val="7.5"/>
      <color theme="1" tint="0.249977111117893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85">
    <xf numFmtId="0" fontId="0" fillId="0" borderId="0" xfId="0"/>
    <xf numFmtId="0" fontId="10" fillId="0" borderId="0" xfId="0" applyFont="1"/>
    <xf numFmtId="166" fontId="10" fillId="0" borderId="0" xfId="0" applyNumberFormat="1" applyFont="1"/>
    <xf numFmtId="0" fontId="11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vertical="top" wrapText="1"/>
    </xf>
    <xf numFmtId="0" fontId="12" fillId="0" borderId="0" xfId="0" applyFont="1"/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165" fontId="13" fillId="0" borderId="0" xfId="0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10" fillId="0" borderId="0" xfId="0" applyNumberFormat="1" applyFont="1"/>
    <xf numFmtId="3" fontId="14" fillId="0" borderId="0" xfId="0" applyNumberFormat="1" applyFont="1"/>
    <xf numFmtId="0" fontId="15" fillId="0" borderId="0" xfId="0" applyFont="1" applyAlignment="1">
      <alignment wrapText="1"/>
    </xf>
    <xf numFmtId="0" fontId="16" fillId="0" borderId="0" xfId="0" applyFont="1" applyAlignment="1"/>
    <xf numFmtId="10" fontId="14" fillId="0" borderId="0" xfId="0" applyNumberFormat="1" applyFont="1"/>
    <xf numFmtId="168" fontId="13" fillId="0" borderId="0" xfId="2" applyNumberFormat="1" applyFont="1" applyBorder="1" applyAlignment="1">
      <alignment vertical="top" wrapText="1"/>
    </xf>
    <xf numFmtId="168" fontId="14" fillId="0" borderId="0" xfId="0" applyNumberFormat="1" applyFont="1"/>
    <xf numFmtId="3" fontId="10" fillId="0" borderId="1" xfId="0" applyNumberFormat="1" applyFont="1" applyBorder="1" applyAlignment="1">
      <alignment vertical="top" wrapText="1"/>
    </xf>
    <xf numFmtId="3" fontId="10" fillId="0" borderId="2" xfId="0" applyNumberFormat="1" applyFont="1" applyBorder="1" applyAlignment="1">
      <alignment vertical="top" wrapText="1"/>
    </xf>
    <xf numFmtId="168" fontId="13" fillId="0" borderId="2" xfId="2" applyNumberFormat="1" applyFont="1" applyBorder="1" applyAlignment="1">
      <alignment vertical="top" wrapText="1"/>
    </xf>
    <xf numFmtId="0" fontId="0" fillId="0" borderId="0" xfId="0" applyFont="1"/>
    <xf numFmtId="4" fontId="0" fillId="0" borderId="0" xfId="0" applyNumberFormat="1" applyFont="1"/>
    <xf numFmtId="167" fontId="0" fillId="0" borderId="0" xfId="0" applyNumberFormat="1" applyFont="1"/>
    <xf numFmtId="0" fontId="0" fillId="0" borderId="0" xfId="0" applyFont="1" applyBorder="1"/>
    <xf numFmtId="0" fontId="17" fillId="2" borderId="3" xfId="0" applyFont="1" applyFill="1" applyBorder="1" applyAlignment="1">
      <alignment horizontal="center" vertical="center" wrapText="1"/>
    </xf>
    <xf numFmtId="17" fontId="17" fillId="2" borderId="4" xfId="0" quotePrefix="1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7" fontId="17" fillId="2" borderId="5" xfId="0" quotePrefix="1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7" fillId="0" borderId="0" xfId="0" applyFont="1"/>
    <xf numFmtId="168" fontId="13" fillId="0" borderId="1" xfId="2" applyNumberFormat="1" applyFont="1" applyBorder="1" applyAlignment="1">
      <alignment vertical="top" wrapText="1"/>
    </xf>
    <xf numFmtId="0" fontId="5" fillId="3" borderId="19" xfId="0" applyFont="1" applyFill="1" applyBorder="1" applyAlignment="1">
      <alignment vertical="top" wrapText="1"/>
    </xf>
    <xf numFmtId="3" fontId="13" fillId="0" borderId="9" xfId="0" applyNumberFormat="1" applyFont="1" applyBorder="1" applyAlignment="1">
      <alignment vertical="top" wrapText="1"/>
    </xf>
    <xf numFmtId="165" fontId="13" fillId="0" borderId="9" xfId="0" applyNumberFormat="1" applyFont="1" applyBorder="1" applyAlignment="1">
      <alignment vertical="top" wrapText="1"/>
    </xf>
    <xf numFmtId="165" fontId="13" fillId="0" borderId="12" xfId="0" applyNumberFormat="1" applyFont="1" applyBorder="1" applyAlignment="1">
      <alignment vertical="top" wrapText="1"/>
    </xf>
    <xf numFmtId="165" fontId="13" fillId="0" borderId="12" xfId="0" applyNumberFormat="1" applyFont="1" applyBorder="1" applyAlignment="1">
      <alignment horizontal="right" vertical="top" wrapText="1"/>
    </xf>
    <xf numFmtId="4" fontId="13" fillId="0" borderId="9" xfId="0" applyNumberFormat="1" applyFont="1" applyBorder="1" applyAlignment="1">
      <alignment vertical="top" wrapText="1"/>
    </xf>
    <xf numFmtId="3" fontId="13" fillId="0" borderId="11" xfId="0" applyNumberFormat="1" applyFont="1" applyBorder="1" applyAlignment="1">
      <alignment vertical="top" wrapText="1"/>
    </xf>
    <xf numFmtId="165" fontId="13" fillId="0" borderId="11" xfId="0" applyNumberFormat="1" applyFont="1" applyBorder="1" applyAlignment="1">
      <alignment vertical="top" wrapText="1"/>
    </xf>
    <xf numFmtId="165" fontId="13" fillId="0" borderId="13" xfId="0" applyNumberFormat="1" applyFont="1" applyBorder="1" applyAlignment="1">
      <alignment horizontal="right" vertical="top" wrapText="1"/>
    </xf>
    <xf numFmtId="3" fontId="19" fillId="5" borderId="9" xfId="0" applyNumberFormat="1" applyFont="1" applyFill="1" applyBorder="1" applyAlignment="1">
      <alignment horizontal="right" vertical="center" wrapText="1"/>
    </xf>
    <xf numFmtId="165" fontId="19" fillId="5" borderId="9" xfId="0" applyNumberFormat="1" applyFont="1" applyFill="1" applyBorder="1" applyAlignment="1">
      <alignment horizontal="right" vertical="center" wrapText="1"/>
    </xf>
    <xf numFmtId="165" fontId="19" fillId="5" borderId="12" xfId="0" applyNumberFormat="1" applyFont="1" applyFill="1" applyBorder="1" applyAlignment="1">
      <alignment horizontal="right" vertical="center" wrapText="1"/>
    </xf>
    <xf numFmtId="3" fontId="13" fillId="0" borderId="14" xfId="0" applyNumberFormat="1" applyFont="1" applyBorder="1" applyAlignment="1">
      <alignment vertical="top" wrapText="1"/>
    </xf>
    <xf numFmtId="165" fontId="13" fillId="0" borderId="14" xfId="0" applyNumberFormat="1" applyFont="1" applyBorder="1" applyAlignment="1">
      <alignment vertical="top" wrapText="1"/>
    </xf>
    <xf numFmtId="165" fontId="13" fillId="0" borderId="15" xfId="0" applyNumberFormat="1" applyFont="1" applyBorder="1" applyAlignment="1">
      <alignment horizontal="right" vertical="top" wrapText="1"/>
    </xf>
    <xf numFmtId="166" fontId="13" fillId="0" borderId="9" xfId="0" applyNumberFormat="1" applyFont="1" applyBorder="1" applyAlignment="1">
      <alignment vertical="top" wrapText="1"/>
    </xf>
    <xf numFmtId="165" fontId="13" fillId="0" borderId="9" xfId="0" quotePrefix="1" applyNumberFormat="1" applyFont="1" applyBorder="1" applyAlignment="1">
      <alignment horizontal="right" vertical="top" wrapText="1"/>
    </xf>
    <xf numFmtId="165" fontId="13" fillId="0" borderId="11" xfId="0" quotePrefix="1" applyNumberFormat="1" applyFont="1" applyBorder="1" applyAlignment="1">
      <alignment horizontal="right" vertical="top" wrapText="1"/>
    </xf>
    <xf numFmtId="166" fontId="13" fillId="0" borderId="13" xfId="0" quotePrefix="1" applyNumberFormat="1" applyFont="1" applyBorder="1" applyAlignment="1">
      <alignment horizontal="right" vertical="top" wrapText="1"/>
    </xf>
    <xf numFmtId="0" fontId="17" fillId="4" borderId="16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center" vertical="top" wrapText="1"/>
    </xf>
    <xf numFmtId="0" fontId="17" fillId="4" borderId="18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  <xf numFmtId="3" fontId="5" fillId="0" borderId="9" xfId="0" applyNumberFormat="1" applyFont="1" applyBorder="1" applyAlignment="1">
      <alignment vertical="top" wrapText="1"/>
    </xf>
    <xf numFmtId="165" fontId="5" fillId="0" borderId="22" xfId="0" applyNumberFormat="1" applyFont="1" applyBorder="1" applyAlignment="1">
      <alignment vertical="top" wrapText="1"/>
    </xf>
    <xf numFmtId="165" fontId="5" fillId="0" borderId="12" xfId="0" applyNumberFormat="1" applyFont="1" applyBorder="1" applyAlignment="1">
      <alignment vertical="top" wrapText="1"/>
    </xf>
    <xf numFmtId="3" fontId="5" fillId="0" borderId="10" xfId="0" applyNumberFormat="1" applyFont="1" applyBorder="1" applyAlignment="1">
      <alignment vertical="top" wrapText="1"/>
    </xf>
    <xf numFmtId="165" fontId="5" fillId="0" borderId="23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vertical="top" wrapText="1"/>
    </xf>
    <xf numFmtId="165" fontId="5" fillId="0" borderId="24" xfId="0" applyNumberFormat="1" applyFont="1" applyBorder="1" applyAlignment="1">
      <alignment vertical="top" wrapText="1"/>
    </xf>
    <xf numFmtId="165" fontId="5" fillId="0" borderId="9" xfId="0" applyNumberFormat="1" applyFont="1" applyBorder="1" applyAlignment="1">
      <alignment vertical="top" wrapText="1"/>
    </xf>
    <xf numFmtId="165" fontId="5" fillId="0" borderId="12" xfId="0" applyNumberFormat="1" applyFont="1" applyBorder="1" applyAlignment="1">
      <alignment horizontal="right" vertical="top" wrapText="1"/>
    </xf>
    <xf numFmtId="165" fontId="5" fillId="0" borderId="10" xfId="0" applyNumberFormat="1" applyFont="1" applyBorder="1" applyAlignment="1">
      <alignment vertical="top" wrapText="1"/>
    </xf>
    <xf numFmtId="165" fontId="5" fillId="0" borderId="13" xfId="0" applyNumberFormat="1" applyFont="1" applyBorder="1" applyAlignment="1">
      <alignment horizontal="right" vertical="top" wrapText="1"/>
    </xf>
    <xf numFmtId="3" fontId="5" fillId="0" borderId="9" xfId="0" applyNumberFormat="1" applyFont="1" applyBorder="1" applyAlignment="1">
      <alignment horizontal="right" vertical="top" wrapText="1"/>
    </xf>
    <xf numFmtId="165" fontId="5" fillId="0" borderId="9" xfId="0" applyNumberFormat="1" applyFont="1" applyBorder="1" applyAlignment="1">
      <alignment horizontal="right" vertical="top" wrapText="1"/>
    </xf>
    <xf numFmtId="165" fontId="5" fillId="0" borderId="24" xfId="0" applyNumberFormat="1" applyFont="1" applyBorder="1" applyAlignment="1">
      <alignment horizontal="right" vertical="top" wrapText="1"/>
    </xf>
    <xf numFmtId="3" fontId="5" fillId="0" borderId="9" xfId="0" quotePrefix="1" applyNumberFormat="1" applyFont="1" applyBorder="1" applyAlignment="1">
      <alignment horizontal="right" vertical="top" wrapText="1"/>
    </xf>
    <xf numFmtId="165" fontId="5" fillId="0" borderId="9" xfId="0" quotePrefix="1" applyNumberFormat="1" applyFont="1" applyBorder="1" applyAlignment="1">
      <alignment horizontal="right" vertical="top" wrapText="1"/>
    </xf>
    <xf numFmtId="165" fontId="5" fillId="0" borderId="12" xfId="0" quotePrefix="1" applyNumberFormat="1" applyFont="1" applyBorder="1" applyAlignment="1">
      <alignment horizontal="right" vertical="top" wrapText="1"/>
    </xf>
    <xf numFmtId="3" fontId="5" fillId="0" borderId="11" xfId="0" quotePrefix="1" applyNumberFormat="1" applyFont="1" applyBorder="1" applyAlignment="1">
      <alignment horizontal="right" vertical="top" wrapText="1"/>
    </xf>
    <xf numFmtId="165" fontId="5" fillId="0" borderId="10" xfId="0" quotePrefix="1" applyNumberFormat="1" applyFont="1" applyBorder="1" applyAlignment="1">
      <alignment horizontal="right" vertical="top" wrapText="1"/>
    </xf>
    <xf numFmtId="165" fontId="5" fillId="0" borderId="13" xfId="0" quotePrefix="1" applyNumberFormat="1" applyFont="1" applyBorder="1" applyAlignment="1">
      <alignment horizontal="right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upa%20GPW__obroty_Czerwiec%202017_Grupa%20GP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"/>
      <sheetName val="dane"/>
    </sheetNames>
    <sheetDataSet>
      <sheetData sheetId="0"/>
      <sheetData sheetId="1">
        <row r="3">
          <cell r="C3">
            <v>30292533039.130001</v>
          </cell>
          <cell r="D3">
            <v>16814495190.040001</v>
          </cell>
          <cell r="E3">
            <v>140854110885.03</v>
          </cell>
          <cell r="F3">
            <v>89907455790.570007</v>
          </cell>
        </row>
        <row r="4">
          <cell r="C4">
            <v>18170841214.790001</v>
          </cell>
          <cell r="D4">
            <v>15274876492.879999</v>
          </cell>
          <cell r="E4">
            <v>124978988089.63</v>
          </cell>
          <cell r="F4">
            <v>85429253309.880005</v>
          </cell>
        </row>
        <row r="5">
          <cell r="C5">
            <v>12121691824.34</v>
          </cell>
          <cell r="D5">
            <v>1539618697.1600001</v>
          </cell>
          <cell r="E5">
            <v>15875122795.4</v>
          </cell>
          <cell r="F5">
            <v>4478202480.6899996</v>
          </cell>
        </row>
        <row r="6">
          <cell r="C6">
            <v>1509075</v>
          </cell>
          <cell r="D6">
            <v>1498702</v>
          </cell>
          <cell r="E6">
            <v>10563479</v>
          </cell>
          <cell r="F6">
            <v>8817930</v>
          </cell>
        </row>
        <row r="7">
          <cell r="C7">
            <v>61018.36</v>
          </cell>
          <cell r="D7">
            <v>44748.53</v>
          </cell>
          <cell r="E7">
            <v>61018.36</v>
          </cell>
          <cell r="F7">
            <v>44748.53</v>
          </cell>
        </row>
        <row r="8">
          <cell r="C8">
            <v>865278153.09000003</v>
          </cell>
          <cell r="D8">
            <v>694312567.86000001</v>
          </cell>
          <cell r="E8">
            <v>1007895065.24</v>
          </cell>
          <cell r="F8">
            <v>688945591.21000004</v>
          </cell>
        </row>
        <row r="9">
          <cell r="C9">
            <v>577223420.21000004</v>
          </cell>
          <cell r="D9">
            <v>69982668.049999997</v>
          </cell>
          <cell r="E9">
            <v>128025183.83</v>
          </cell>
          <cell r="F9">
            <v>36114536.130000003</v>
          </cell>
        </row>
        <row r="10">
          <cell r="C10">
            <v>71861</v>
          </cell>
          <cell r="D10">
            <v>68123</v>
          </cell>
          <cell r="E10">
            <v>85189</v>
          </cell>
          <cell r="F10">
            <v>71112</v>
          </cell>
        </row>
        <row r="12">
          <cell r="C12">
            <v>129423429.65000001</v>
          </cell>
          <cell r="D12">
            <v>92562524.359999999</v>
          </cell>
          <cell r="E12">
            <v>851198888.71000004</v>
          </cell>
          <cell r="F12">
            <v>683214440.76999998</v>
          </cell>
        </row>
        <row r="13">
          <cell r="C13">
            <v>112179489.5</v>
          </cell>
          <cell r="D13">
            <v>82046649.799999997</v>
          </cell>
          <cell r="E13">
            <v>771864642.75999999</v>
          </cell>
          <cell r="F13">
            <v>609970028.60000002</v>
          </cell>
        </row>
        <row r="14">
          <cell r="C14">
            <v>17243940.149999999</v>
          </cell>
          <cell r="D14">
            <v>10515874.560000001</v>
          </cell>
          <cell r="E14">
            <v>79334245.950000003</v>
          </cell>
          <cell r="F14">
            <v>73244412.170000002</v>
          </cell>
        </row>
        <row r="15">
          <cell r="C15">
            <v>67319</v>
          </cell>
          <cell r="D15">
            <v>65473</v>
          </cell>
          <cell r="E15">
            <v>469573</v>
          </cell>
          <cell r="F15">
            <v>446201</v>
          </cell>
        </row>
        <row r="16">
          <cell r="C16">
            <v>327.06</v>
          </cell>
          <cell r="D16">
            <v>275.33999999999997</v>
          </cell>
          <cell r="E16">
            <v>327.06</v>
          </cell>
          <cell r="F16">
            <v>275.33999999999997</v>
          </cell>
        </row>
        <row r="17">
          <cell r="C17">
            <v>5341880.45</v>
          </cell>
          <cell r="D17">
            <v>3729393.17</v>
          </cell>
          <cell r="E17">
            <v>6224714.8600000003</v>
          </cell>
          <cell r="F17">
            <v>4919113.13</v>
          </cell>
        </row>
        <row r="18">
          <cell r="C18">
            <v>821140.01</v>
          </cell>
          <cell r="D18">
            <v>477994.3</v>
          </cell>
          <cell r="E18">
            <v>639792.31000000006</v>
          </cell>
          <cell r="F18">
            <v>590680.74</v>
          </cell>
        </row>
        <row r="19">
          <cell r="C19">
            <v>3206</v>
          </cell>
          <cell r="D19">
            <v>2976</v>
          </cell>
          <cell r="E19">
            <v>3787</v>
          </cell>
          <cell r="F19">
            <v>3598</v>
          </cell>
        </row>
        <row r="21">
          <cell r="C21">
            <v>516718</v>
          </cell>
          <cell r="D21">
            <v>580098</v>
          </cell>
          <cell r="E21">
            <v>2568924</v>
          </cell>
          <cell r="F21">
            <v>2481731</v>
          </cell>
        </row>
        <row r="22">
          <cell r="C22">
            <v>124576</v>
          </cell>
          <cell r="D22">
            <v>122730</v>
          </cell>
          <cell r="E22">
            <v>935156</v>
          </cell>
          <cell r="F22">
            <v>634537</v>
          </cell>
        </row>
        <row r="23">
          <cell r="C23">
            <v>101700</v>
          </cell>
          <cell r="D23">
            <v>164848</v>
          </cell>
          <cell r="E23">
            <v>538867</v>
          </cell>
          <cell r="F23">
            <v>631189</v>
          </cell>
        </row>
        <row r="24">
          <cell r="C24">
            <v>17</v>
          </cell>
          <cell r="D24">
            <v>966</v>
          </cell>
          <cell r="E24">
            <v>5503</v>
          </cell>
          <cell r="F24">
            <v>2188</v>
          </cell>
        </row>
        <row r="25">
          <cell r="C25">
            <v>25997</v>
          </cell>
          <cell r="D25">
            <v>36108</v>
          </cell>
          <cell r="E25">
            <v>169401</v>
          </cell>
          <cell r="F25">
            <v>175955</v>
          </cell>
        </row>
        <row r="26">
          <cell r="C26">
            <v>24606</v>
          </cell>
          <cell r="D26">
            <v>26368</v>
          </cell>
          <cell r="E26">
            <v>20717</v>
          </cell>
          <cell r="F26">
            <v>20014</v>
          </cell>
        </row>
        <row r="27">
          <cell r="C27">
            <v>5932</v>
          </cell>
          <cell r="D27">
            <v>5579</v>
          </cell>
          <cell r="E27">
            <v>7542</v>
          </cell>
          <cell r="F27">
            <v>5117</v>
          </cell>
        </row>
        <row r="28">
          <cell r="C28">
            <v>4843</v>
          </cell>
          <cell r="D28">
            <v>7493</v>
          </cell>
          <cell r="E28">
            <v>4346</v>
          </cell>
          <cell r="F28">
            <v>5090</v>
          </cell>
        </row>
        <row r="29">
          <cell r="C29">
            <v>1</v>
          </cell>
          <cell r="D29">
            <v>44</v>
          </cell>
          <cell r="E29">
            <v>44</v>
          </cell>
          <cell r="F29">
            <v>18</v>
          </cell>
        </row>
        <row r="30">
          <cell r="C30">
            <v>1238</v>
          </cell>
          <cell r="D30">
            <v>1641</v>
          </cell>
          <cell r="E30">
            <v>1366</v>
          </cell>
          <cell r="F30">
            <v>1419</v>
          </cell>
        </row>
        <row r="31">
          <cell r="C31">
            <v>64900</v>
          </cell>
          <cell r="D31">
            <v>55877</v>
          </cell>
          <cell r="E31">
            <v>64900</v>
          </cell>
          <cell r="F31">
            <v>55877</v>
          </cell>
        </row>
        <row r="32">
          <cell r="C32">
            <v>23742</v>
          </cell>
          <cell r="D32">
            <v>18108</v>
          </cell>
          <cell r="E32">
            <v>23742</v>
          </cell>
          <cell r="F32">
            <v>18108</v>
          </cell>
        </row>
        <row r="33">
          <cell r="C33">
            <v>37798</v>
          </cell>
          <cell r="D33">
            <v>33113</v>
          </cell>
          <cell r="E33">
            <v>37798</v>
          </cell>
          <cell r="F33">
            <v>33113</v>
          </cell>
        </row>
        <row r="34">
          <cell r="C34">
            <v>432</v>
          </cell>
          <cell r="D34">
            <v>1325</v>
          </cell>
          <cell r="E34">
            <v>432</v>
          </cell>
          <cell r="F34">
            <v>1325</v>
          </cell>
        </row>
        <row r="35">
          <cell r="C35">
            <v>32466</v>
          </cell>
          <cell r="D35">
            <v>14581</v>
          </cell>
          <cell r="E35">
            <v>32466</v>
          </cell>
          <cell r="F35">
            <v>14581</v>
          </cell>
        </row>
        <row r="37">
          <cell r="C37">
            <v>64007680.829999998</v>
          </cell>
          <cell r="D37">
            <v>66960289.280000001</v>
          </cell>
          <cell r="E37">
            <v>475198359.92000002</v>
          </cell>
          <cell r="F37">
            <v>422556223.31999999</v>
          </cell>
        </row>
        <row r="38">
          <cell r="C38">
            <v>4727776.5199999996</v>
          </cell>
          <cell r="D38">
            <v>4419938.51</v>
          </cell>
          <cell r="E38">
            <v>32347793.34</v>
          </cell>
          <cell r="F38">
            <v>36504052.32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14700085.68</v>
          </cell>
          <cell r="D40">
            <v>11101153.130000001</v>
          </cell>
          <cell r="E40">
            <v>95589727.140000001</v>
          </cell>
          <cell r="F40">
            <v>94820440.329999998</v>
          </cell>
        </row>
        <row r="42">
          <cell r="C42">
            <v>83.3</v>
          </cell>
          <cell r="D42">
            <v>75.540000000000006</v>
          </cell>
          <cell r="E42">
            <v>83.3</v>
          </cell>
          <cell r="F42">
            <v>75.540000000000006</v>
          </cell>
        </row>
        <row r="43">
          <cell r="C43">
            <v>222882150.34999999</v>
          </cell>
          <cell r="D43">
            <v>782882087.88999999</v>
          </cell>
          <cell r="E43">
            <v>1322703964.29</v>
          </cell>
          <cell r="F43">
            <v>1779621744.21</v>
          </cell>
        </row>
        <row r="44">
          <cell r="C44">
            <v>211945972.09</v>
          </cell>
          <cell r="D44">
            <v>183390700.24000001</v>
          </cell>
          <cell r="E44">
            <v>1122946093.4200001</v>
          </cell>
          <cell r="F44">
            <v>1091108152.8299999</v>
          </cell>
        </row>
        <row r="45">
          <cell r="C45">
            <v>10936178.26</v>
          </cell>
          <cell r="D45">
            <v>599491387.64999998</v>
          </cell>
          <cell r="E45">
            <v>199757870.87</v>
          </cell>
          <cell r="F45">
            <v>688513591.38</v>
          </cell>
        </row>
        <row r="46">
          <cell r="C46">
            <v>6865</v>
          </cell>
          <cell r="D46">
            <v>5870</v>
          </cell>
          <cell r="E46">
            <v>41658</v>
          </cell>
          <cell r="F46">
            <v>33306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3"/>
  <sheetViews>
    <sheetView showGridLines="0" tabSelected="1" topLeftCell="A54" zoomScale="85" zoomScaleNormal="85" workbookViewId="0">
      <selection activeCell="B80" sqref="B80:G81"/>
    </sheetView>
  </sheetViews>
  <sheetFormatPr defaultRowHeight="12.6" x14ac:dyDescent="0.2"/>
  <cols>
    <col min="1" max="1" width="35.36328125" style="20" customWidth="1"/>
    <col min="2" max="3" width="12.6328125" style="20" customWidth="1"/>
    <col min="4" max="4" width="8" style="20" customWidth="1"/>
    <col min="5" max="6" width="12.90625" style="20" bestFit="1" customWidth="1"/>
    <col min="7" max="7" width="8" style="20" customWidth="1"/>
    <col min="8" max="8" width="45.26953125" style="20" bestFit="1" customWidth="1"/>
    <col min="9" max="9" width="16.453125" style="21" bestFit="1" customWidth="1"/>
    <col min="10" max="16384" width="8.7265625" style="20"/>
  </cols>
  <sheetData>
    <row r="1" spans="1:8" ht="14.4" thickBot="1" x14ac:dyDescent="0.25">
      <c r="A1" s="29" t="s">
        <v>38</v>
      </c>
    </row>
    <row r="2" spans="1:8" ht="21.75" customHeight="1" x14ac:dyDescent="0.2">
      <c r="A2" s="24" t="s">
        <v>2</v>
      </c>
      <c r="B2" s="25" t="s">
        <v>53</v>
      </c>
      <c r="C2" s="25" t="s">
        <v>54</v>
      </c>
      <c r="D2" s="26" t="s">
        <v>33</v>
      </c>
      <c r="E2" s="27" t="s">
        <v>55</v>
      </c>
      <c r="F2" s="25" t="s">
        <v>56</v>
      </c>
      <c r="G2" s="28" t="s">
        <v>33</v>
      </c>
    </row>
    <row r="3" spans="1:8" x14ac:dyDescent="0.2">
      <c r="A3" s="56" t="s">
        <v>34</v>
      </c>
      <c r="B3" s="57"/>
      <c r="C3" s="57"/>
      <c r="D3" s="57"/>
      <c r="E3" s="57"/>
      <c r="F3" s="57"/>
      <c r="G3" s="58"/>
    </row>
    <row r="4" spans="1:8" x14ac:dyDescent="0.2">
      <c r="A4" s="31" t="s">
        <v>3</v>
      </c>
      <c r="B4" s="38">
        <f>[1]dane!C3</f>
        <v>30292533039.130001</v>
      </c>
      <c r="C4" s="38">
        <f>[1]dane!D3</f>
        <v>16814495190.040001</v>
      </c>
      <c r="D4" s="39">
        <f>((B4/C4)-1)*100</f>
        <v>80.15725537257677</v>
      </c>
      <c r="E4" s="38">
        <f>[1]dane!E3</f>
        <v>140854110885.03</v>
      </c>
      <c r="F4" s="38">
        <f>[1]dane!F3</f>
        <v>89907455790.570007</v>
      </c>
      <c r="G4" s="40">
        <f>((E4/F4)-1)*100</f>
        <v>56.665662092735538</v>
      </c>
    </row>
    <row r="5" spans="1:8" x14ac:dyDescent="0.2">
      <c r="A5" s="31" t="s">
        <v>4</v>
      </c>
      <c r="B5" s="38">
        <f>[1]dane!C4</f>
        <v>18170841214.790001</v>
      </c>
      <c r="C5" s="38">
        <f>[1]dane!D4</f>
        <v>15274876492.879999</v>
      </c>
      <c r="D5" s="39">
        <f>((B5/C5)-1)*100</f>
        <v>18.959005811011842</v>
      </c>
      <c r="E5" s="38">
        <f>[1]dane!E4</f>
        <v>124978988089.63</v>
      </c>
      <c r="F5" s="38">
        <f>[1]dane!F4</f>
        <v>85429253309.880005</v>
      </c>
      <c r="G5" s="40">
        <f>((E5/F5)-1)*100</f>
        <v>46.295306639623909</v>
      </c>
    </row>
    <row r="6" spans="1:8" ht="12.75" customHeight="1" x14ac:dyDescent="0.2">
      <c r="A6" s="31" t="s">
        <v>5</v>
      </c>
      <c r="B6" s="38">
        <f>[1]dane!C5</f>
        <v>12121691824.34</v>
      </c>
      <c r="C6" s="38">
        <f>[1]dane!D5</f>
        <v>1539618697.1600001</v>
      </c>
      <c r="D6" s="39">
        <f>((B6/C6)-1)*100</f>
        <v>687.31778502689167</v>
      </c>
      <c r="E6" s="38">
        <f>[1]dane!E5</f>
        <v>15875122795.4</v>
      </c>
      <c r="F6" s="38">
        <f>[1]dane!F5</f>
        <v>4478202480.6899996</v>
      </c>
      <c r="G6" s="41">
        <f>((E6/F6)-1)*100</f>
        <v>254.49765533946933</v>
      </c>
    </row>
    <row r="7" spans="1:8" x14ac:dyDescent="0.2">
      <c r="A7" s="31" t="s">
        <v>6</v>
      </c>
      <c r="B7" s="38">
        <f>[1]dane!C6</f>
        <v>1509075</v>
      </c>
      <c r="C7" s="38">
        <f>[1]dane!D6</f>
        <v>1498702</v>
      </c>
      <c r="D7" s="39">
        <f t="shared" ref="D7:D8" si="0">((B7/C7)-1)*100</f>
        <v>0.69213225844764192</v>
      </c>
      <c r="E7" s="38">
        <f>[1]dane!E6</f>
        <v>10563479</v>
      </c>
      <c r="F7" s="38">
        <f>[1]dane!F6</f>
        <v>8817930</v>
      </c>
      <c r="G7" s="41">
        <f t="shared" ref="G7:G8" si="1">((E7/F7)-1)*100</f>
        <v>19.795450859782292</v>
      </c>
    </row>
    <row r="8" spans="1:8" x14ac:dyDescent="0.2">
      <c r="A8" s="31" t="s">
        <v>7</v>
      </c>
      <c r="B8" s="42">
        <f>[1]dane!C7</f>
        <v>61018.36</v>
      </c>
      <c r="C8" s="42">
        <f>[1]dane!D7</f>
        <v>44748.53</v>
      </c>
      <c r="D8" s="39">
        <f t="shared" si="0"/>
        <v>36.358356352711475</v>
      </c>
      <c r="E8" s="42">
        <f>[1]dane!E7</f>
        <v>61018.36</v>
      </c>
      <c r="F8" s="42">
        <f>[1]dane!F7</f>
        <v>44748.53</v>
      </c>
      <c r="G8" s="41">
        <f t="shared" si="1"/>
        <v>36.358356352711475</v>
      </c>
    </row>
    <row r="9" spans="1:8" x14ac:dyDescent="0.2">
      <c r="A9" s="56" t="s">
        <v>35</v>
      </c>
      <c r="B9" s="57"/>
      <c r="C9" s="57"/>
      <c r="D9" s="57"/>
      <c r="E9" s="57"/>
      <c r="F9" s="57"/>
      <c r="G9" s="58"/>
    </row>
    <row r="10" spans="1:8" x14ac:dyDescent="0.2">
      <c r="A10" s="31" t="s">
        <v>4</v>
      </c>
      <c r="B10" s="38">
        <f>[1]dane!C8</f>
        <v>865278153.09000003</v>
      </c>
      <c r="C10" s="38">
        <f>[1]dane!D8</f>
        <v>694312567.86000001</v>
      </c>
      <c r="D10" s="39">
        <f t="shared" ref="D10:D12" si="2">((B10/C10)-1)*100</f>
        <v>24.623720373800474</v>
      </c>
      <c r="E10" s="38">
        <f>[1]dane!E8</f>
        <v>1007895065.24</v>
      </c>
      <c r="F10" s="38">
        <f>[1]dane!F8</f>
        <v>688945591.21000004</v>
      </c>
      <c r="G10" s="41">
        <f t="shared" ref="G10:G12" si="3">((E10/F10)-1)*100</f>
        <v>46.295306639502073</v>
      </c>
    </row>
    <row r="11" spans="1:8" ht="12.75" customHeight="1" x14ac:dyDescent="0.2">
      <c r="A11" s="31" t="s">
        <v>5</v>
      </c>
      <c r="B11" s="38">
        <f>[1]dane!C9</f>
        <v>577223420.21000004</v>
      </c>
      <c r="C11" s="38">
        <f>[1]dane!D9</f>
        <v>69982668.049999997</v>
      </c>
      <c r="D11" s="39">
        <f>((B11/C11)-1)*100</f>
        <v>724.8091081603169</v>
      </c>
      <c r="E11" s="38">
        <f>[1]dane!E9</f>
        <v>128025183.83</v>
      </c>
      <c r="F11" s="38">
        <f>[1]dane!F9</f>
        <v>36114536.130000003</v>
      </c>
      <c r="G11" s="41">
        <f>((E11/F11)-1)*100</f>
        <v>254.49765537387225</v>
      </c>
      <c r="H11" s="20" t="s">
        <v>1</v>
      </c>
    </row>
    <row r="12" spans="1:8" ht="13.2" thickBot="1" x14ac:dyDescent="0.25">
      <c r="A12" s="33" t="s">
        <v>6</v>
      </c>
      <c r="B12" s="43">
        <f>[1]dane!C10</f>
        <v>71861</v>
      </c>
      <c r="C12" s="43">
        <f>[1]dane!D10</f>
        <v>68123</v>
      </c>
      <c r="D12" s="44">
        <f t="shared" si="2"/>
        <v>5.4871335672239896</v>
      </c>
      <c r="E12" s="43">
        <f>[1]dane!E10</f>
        <v>85189</v>
      </c>
      <c r="F12" s="43">
        <f>[1]dane!F10</f>
        <v>71112</v>
      </c>
      <c r="G12" s="45">
        <f t="shared" si="3"/>
        <v>19.795533805827436</v>
      </c>
    </row>
    <row r="13" spans="1:8" ht="13.2" thickBot="1" x14ac:dyDescent="0.25">
      <c r="A13" s="1"/>
      <c r="B13" s="1"/>
      <c r="C13" s="1"/>
      <c r="D13" s="1"/>
      <c r="E13" s="1"/>
      <c r="F13" s="1"/>
      <c r="G13" s="1"/>
    </row>
    <row r="14" spans="1:8" ht="24" customHeight="1" x14ac:dyDescent="0.2">
      <c r="A14" s="24" t="s">
        <v>0</v>
      </c>
      <c r="B14" s="25" t="str">
        <f t="shared" ref="B14:G14" si="4">B2</f>
        <v>June 2017</v>
      </c>
      <c r="C14" s="25" t="str">
        <f t="shared" si="4"/>
        <v>June 2016</v>
      </c>
      <c r="D14" s="26" t="str">
        <f t="shared" si="4"/>
        <v xml:space="preserve">Change % </v>
      </c>
      <c r="E14" s="27" t="str">
        <f t="shared" si="4"/>
        <v>January-June 2017</v>
      </c>
      <c r="F14" s="25" t="str">
        <f t="shared" si="4"/>
        <v>January-June 2016</v>
      </c>
      <c r="G14" s="28" t="str">
        <f t="shared" si="4"/>
        <v xml:space="preserve">Change % </v>
      </c>
    </row>
    <row r="15" spans="1:8" x14ac:dyDescent="0.2">
      <c r="A15" s="56" t="s">
        <v>34</v>
      </c>
      <c r="B15" s="57"/>
      <c r="C15" s="57"/>
      <c r="D15" s="57"/>
      <c r="E15" s="57"/>
      <c r="F15" s="57"/>
      <c r="G15" s="58"/>
    </row>
    <row r="16" spans="1:8" x14ac:dyDescent="0.2">
      <c r="A16" s="32" t="s">
        <v>3</v>
      </c>
      <c r="B16" s="38">
        <f>[1]dane!C12</f>
        <v>129423429.65000001</v>
      </c>
      <c r="C16" s="38">
        <f>[1]dane!D12</f>
        <v>92562524.359999999</v>
      </c>
      <c r="D16" s="39">
        <f>((B16/C16)-1)*100</f>
        <v>39.822709616948494</v>
      </c>
      <c r="E16" s="38">
        <f>[1]dane!E12</f>
        <v>851198888.71000004</v>
      </c>
      <c r="F16" s="38">
        <f>[1]dane!F12</f>
        <v>683214440.76999998</v>
      </c>
      <c r="G16" s="41">
        <f t="shared" ref="G16:G20" si="5">((E16/F16)-1)*100</f>
        <v>24.587367876867084</v>
      </c>
    </row>
    <row r="17" spans="1:8" x14ac:dyDescent="0.2">
      <c r="A17" s="31" t="s">
        <v>4</v>
      </c>
      <c r="B17" s="38">
        <f>[1]dane!C13</f>
        <v>112179489.5</v>
      </c>
      <c r="C17" s="38">
        <f>[1]dane!D13</f>
        <v>82046649.799999997</v>
      </c>
      <c r="D17" s="39">
        <f>((B17/C17)-1)*100</f>
        <v>36.726471797998997</v>
      </c>
      <c r="E17" s="38">
        <f>[1]dane!E13</f>
        <v>771864642.75999999</v>
      </c>
      <c r="F17" s="38">
        <f>[1]dane!F13</f>
        <v>609970028.60000002</v>
      </c>
      <c r="G17" s="41">
        <f t="shared" si="5"/>
        <v>26.541404752554755</v>
      </c>
    </row>
    <row r="18" spans="1:8" ht="12.75" customHeight="1" x14ac:dyDescent="0.2">
      <c r="A18" s="31" t="s">
        <v>5</v>
      </c>
      <c r="B18" s="38">
        <f>[1]dane!C14</f>
        <v>17243940.149999999</v>
      </c>
      <c r="C18" s="38">
        <f>[1]dane!D14</f>
        <v>10515874.560000001</v>
      </c>
      <c r="D18" s="39">
        <f>((B18/C18)-1)*100</f>
        <v>63.980086027195803</v>
      </c>
      <c r="E18" s="38">
        <f>[1]dane!E14</f>
        <v>79334245.950000003</v>
      </c>
      <c r="F18" s="38">
        <f>[1]dane!F14</f>
        <v>73244412.170000002</v>
      </c>
      <c r="G18" s="41">
        <f>((E18/F18)-1)*100</f>
        <v>8.3144005113530373</v>
      </c>
    </row>
    <row r="19" spans="1:8" x14ac:dyDescent="0.2">
      <c r="A19" s="31" t="s">
        <v>6</v>
      </c>
      <c r="B19" s="38">
        <f>[1]dane!C15</f>
        <v>67319</v>
      </c>
      <c r="C19" s="38">
        <f>[1]dane!D15</f>
        <v>65473</v>
      </c>
      <c r="D19" s="39">
        <f>((B19/C19)-1)*100</f>
        <v>2.8194828402547722</v>
      </c>
      <c r="E19" s="38">
        <f>[1]dane!E15</f>
        <v>469573</v>
      </c>
      <c r="F19" s="38">
        <f>[1]dane!F15</f>
        <v>446201</v>
      </c>
      <c r="G19" s="41">
        <f t="shared" si="5"/>
        <v>5.2379981219226268</v>
      </c>
    </row>
    <row r="20" spans="1:8" x14ac:dyDescent="0.2">
      <c r="A20" s="31" t="s">
        <v>8</v>
      </c>
      <c r="B20" s="42">
        <f>[1]dane!C16</f>
        <v>327.06</v>
      </c>
      <c r="C20" s="42">
        <f>[1]dane!D16</f>
        <v>275.33999999999997</v>
      </c>
      <c r="D20" s="39">
        <f>((B20/C20)-1)*100</f>
        <v>18.784048812377428</v>
      </c>
      <c r="E20" s="42">
        <f>[1]dane!E16</f>
        <v>327.06</v>
      </c>
      <c r="F20" s="42">
        <f>[1]dane!F16</f>
        <v>275.33999999999997</v>
      </c>
      <c r="G20" s="41">
        <f t="shared" si="5"/>
        <v>18.784048812377428</v>
      </c>
    </row>
    <row r="21" spans="1:8" x14ac:dyDescent="0.2">
      <c r="A21" s="56" t="s">
        <v>35</v>
      </c>
      <c r="B21" s="57"/>
      <c r="C21" s="57"/>
      <c r="D21" s="57"/>
      <c r="E21" s="57"/>
      <c r="F21" s="57"/>
      <c r="G21" s="58"/>
    </row>
    <row r="22" spans="1:8" x14ac:dyDescent="0.2">
      <c r="A22" s="31" t="s">
        <v>4</v>
      </c>
      <c r="B22" s="38">
        <f>[1]dane!C17</f>
        <v>5341880.45</v>
      </c>
      <c r="C22" s="38">
        <f>[1]dane!D17</f>
        <v>3729393.17</v>
      </c>
      <c r="D22" s="39">
        <f>((B22/C22)-1)*100</f>
        <v>43.237256210237554</v>
      </c>
      <c r="E22" s="38">
        <f>[1]dane!E17</f>
        <v>6224714.8600000003</v>
      </c>
      <c r="F22" s="38">
        <f>[1]dane!F17</f>
        <v>4919113.13</v>
      </c>
      <c r="G22" s="41">
        <f t="shared" ref="G22:G24" si="6">((E22/F22)-1)*100</f>
        <v>26.541404832460124</v>
      </c>
    </row>
    <row r="23" spans="1:8" ht="12.75" customHeight="1" x14ac:dyDescent="0.2">
      <c r="A23" s="31" t="s">
        <v>5</v>
      </c>
      <c r="B23" s="38">
        <f>[1]dane!C18</f>
        <v>821140.01</v>
      </c>
      <c r="C23" s="38">
        <f>[1]dane!D18</f>
        <v>477994.3</v>
      </c>
      <c r="D23" s="39">
        <f>((B23/C23)-1)*100</f>
        <v>71.788661496591061</v>
      </c>
      <c r="E23" s="38">
        <f>[1]dane!E18</f>
        <v>639792.31000000006</v>
      </c>
      <c r="F23" s="38">
        <f>[1]dane!F18</f>
        <v>590680.74</v>
      </c>
      <c r="G23" s="41">
        <f>((E23/F23)-1)*100</f>
        <v>8.3144017866572106</v>
      </c>
    </row>
    <row r="24" spans="1:8" ht="13.2" thickBot="1" x14ac:dyDescent="0.25">
      <c r="A24" s="33" t="s">
        <v>6</v>
      </c>
      <c r="B24" s="43">
        <f>[1]dane!C19</f>
        <v>3206</v>
      </c>
      <c r="C24" s="43">
        <f>[1]dane!D19</f>
        <v>2976</v>
      </c>
      <c r="D24" s="44">
        <f>((B24/C24)-1)*100</f>
        <v>7.7284946236559238</v>
      </c>
      <c r="E24" s="43">
        <f>[1]dane!E19</f>
        <v>3787</v>
      </c>
      <c r="F24" s="43">
        <f>[1]dane!F19</f>
        <v>3598</v>
      </c>
      <c r="G24" s="45">
        <f t="shared" si="6"/>
        <v>5.2529182879377467</v>
      </c>
    </row>
    <row r="25" spans="1:8" x14ac:dyDescent="0.2">
      <c r="A25" s="6"/>
      <c r="B25" s="7"/>
      <c r="C25" s="7"/>
      <c r="D25" s="15"/>
      <c r="E25" s="7"/>
      <c r="F25" s="7"/>
      <c r="G25" s="15"/>
    </row>
    <row r="26" spans="1:8" ht="13.2" thickBot="1" x14ac:dyDescent="0.25">
      <c r="A26" s="29" t="s">
        <v>9</v>
      </c>
      <c r="B26" s="10"/>
      <c r="C26" s="10"/>
      <c r="D26" s="1"/>
      <c r="E26" s="10"/>
      <c r="F26" s="10"/>
      <c r="G26" s="1"/>
    </row>
    <row r="27" spans="1:8" ht="21.75" customHeight="1" x14ac:dyDescent="0.2">
      <c r="A27" s="24" t="s">
        <v>10</v>
      </c>
      <c r="B27" s="25" t="str">
        <f t="shared" ref="B27:G27" si="7">B2</f>
        <v>June 2017</v>
      </c>
      <c r="C27" s="25" t="str">
        <f t="shared" si="7"/>
        <v>June 2016</v>
      </c>
      <c r="D27" s="26" t="str">
        <f t="shared" si="7"/>
        <v xml:space="preserve">Change % </v>
      </c>
      <c r="E27" s="27" t="str">
        <f t="shared" si="7"/>
        <v>January-June 2017</v>
      </c>
      <c r="F27" s="25" t="str">
        <f t="shared" si="7"/>
        <v>January-June 2016</v>
      </c>
      <c r="G27" s="28" t="str">
        <f t="shared" si="7"/>
        <v xml:space="preserve">Change % </v>
      </c>
    </row>
    <row r="28" spans="1:8" x14ac:dyDescent="0.2">
      <c r="A28" s="56" t="s">
        <v>34</v>
      </c>
      <c r="B28" s="57"/>
      <c r="C28" s="57"/>
      <c r="D28" s="57"/>
      <c r="E28" s="57"/>
      <c r="F28" s="57"/>
      <c r="G28" s="58"/>
    </row>
    <row r="29" spans="1:8" x14ac:dyDescent="0.2">
      <c r="A29" s="37" t="s">
        <v>36</v>
      </c>
      <c r="B29" s="46">
        <f>SUM(B30:B34)</f>
        <v>769008</v>
      </c>
      <c r="C29" s="46">
        <f>SUM(C30:C34)</f>
        <v>904750</v>
      </c>
      <c r="D29" s="47">
        <f t="shared" ref="D29:D34" si="8">((B29/C29)-1)*100</f>
        <v>-15.003260569218014</v>
      </c>
      <c r="E29" s="46">
        <f>SUM(E30:E34)</f>
        <v>4217851</v>
      </c>
      <c r="F29" s="46">
        <f>SUM(F30:F34)</f>
        <v>3925600</v>
      </c>
      <c r="G29" s="48">
        <f t="shared" ref="G29:G34" si="9">((E29/F29)-1)*100</f>
        <v>7.4447472997758224</v>
      </c>
    </row>
    <row r="30" spans="1:8" x14ac:dyDescent="0.2">
      <c r="A30" s="30" t="s">
        <v>11</v>
      </c>
      <c r="B30" s="38">
        <f>[1]dane!C21</f>
        <v>516718</v>
      </c>
      <c r="C30" s="38">
        <f>[1]dane!D21</f>
        <v>580098</v>
      </c>
      <c r="D30" s="39">
        <f t="shared" si="8"/>
        <v>-10.925740133563643</v>
      </c>
      <c r="E30" s="38">
        <f>[1]dane!E21</f>
        <v>2568924</v>
      </c>
      <c r="F30" s="38">
        <f>[1]dane!F21</f>
        <v>2481731</v>
      </c>
      <c r="G30" s="41">
        <f t="shared" si="9"/>
        <v>3.5133944815131102</v>
      </c>
    </row>
    <row r="31" spans="1:8" x14ac:dyDescent="0.2">
      <c r="A31" s="31" t="s">
        <v>12</v>
      </c>
      <c r="B31" s="38">
        <f>[1]dane!C22</f>
        <v>124576</v>
      </c>
      <c r="C31" s="38">
        <f>[1]dane!D22</f>
        <v>122730</v>
      </c>
      <c r="D31" s="39">
        <f t="shared" si="8"/>
        <v>1.5041147233765262</v>
      </c>
      <c r="E31" s="38">
        <f>[1]dane!E22</f>
        <v>935156</v>
      </c>
      <c r="F31" s="38">
        <f>[1]dane!F22</f>
        <v>634537</v>
      </c>
      <c r="G31" s="41">
        <f t="shared" si="9"/>
        <v>47.376118335101026</v>
      </c>
    </row>
    <row r="32" spans="1:8" x14ac:dyDescent="0.2">
      <c r="A32" s="31" t="s">
        <v>13</v>
      </c>
      <c r="B32" s="38">
        <f>[1]dane!C23</f>
        <v>101700</v>
      </c>
      <c r="C32" s="38">
        <f>[1]dane!D23</f>
        <v>164848</v>
      </c>
      <c r="D32" s="39">
        <f>((B32/C32)-1)*100</f>
        <v>-38.306803843540713</v>
      </c>
      <c r="E32" s="38">
        <f>[1]dane!E23</f>
        <v>538867</v>
      </c>
      <c r="F32" s="38">
        <f>[1]dane!F23</f>
        <v>631189</v>
      </c>
      <c r="G32" s="41">
        <f t="shared" si="9"/>
        <v>-14.626680756477061</v>
      </c>
      <c r="H32" s="22"/>
    </row>
    <row r="33" spans="1:11" x14ac:dyDescent="0.2">
      <c r="A33" s="31" t="s">
        <v>14</v>
      </c>
      <c r="B33" s="38">
        <f>[1]dane!C24</f>
        <v>17</v>
      </c>
      <c r="C33" s="38">
        <f>[1]dane!D24</f>
        <v>966</v>
      </c>
      <c r="D33" s="39">
        <f>((B33/C33)-1)*100</f>
        <v>-98.240165631469978</v>
      </c>
      <c r="E33" s="38">
        <f>[1]dane!E24</f>
        <v>5503</v>
      </c>
      <c r="F33" s="38">
        <f>[1]dane!F24</f>
        <v>2188</v>
      </c>
      <c r="G33" s="41">
        <f t="shared" si="9"/>
        <v>151.50822669104204</v>
      </c>
      <c r="H33" s="22"/>
    </row>
    <row r="34" spans="1:11" x14ac:dyDescent="0.2">
      <c r="A34" s="31" t="s">
        <v>15</v>
      </c>
      <c r="B34" s="38">
        <f>[1]dane!C25</f>
        <v>25997</v>
      </c>
      <c r="C34" s="38">
        <f>[1]dane!D25</f>
        <v>36108</v>
      </c>
      <c r="D34" s="39">
        <f t="shared" si="8"/>
        <v>-28.00210479672095</v>
      </c>
      <c r="E34" s="38">
        <f>[1]dane!E25</f>
        <v>169401</v>
      </c>
      <c r="F34" s="38">
        <f>[1]dane!F25</f>
        <v>175955</v>
      </c>
      <c r="G34" s="41">
        <f t="shared" si="9"/>
        <v>-3.7248160040919576</v>
      </c>
      <c r="H34" s="22"/>
    </row>
    <row r="35" spans="1:11" x14ac:dyDescent="0.2">
      <c r="A35" s="56" t="s">
        <v>35</v>
      </c>
      <c r="B35" s="57"/>
      <c r="C35" s="57"/>
      <c r="D35" s="57"/>
      <c r="E35" s="57"/>
      <c r="F35" s="57"/>
      <c r="G35" s="58"/>
    </row>
    <row r="36" spans="1:11" x14ac:dyDescent="0.2">
      <c r="A36" s="59" t="s">
        <v>36</v>
      </c>
      <c r="B36" s="60"/>
      <c r="C36" s="60"/>
      <c r="D36" s="60"/>
      <c r="E36" s="60"/>
      <c r="F36" s="60"/>
      <c r="G36" s="61"/>
    </row>
    <row r="37" spans="1:11" x14ac:dyDescent="0.2">
      <c r="A37" s="32" t="s">
        <v>11</v>
      </c>
      <c r="B37" s="38">
        <f>[1]dane!C26</f>
        <v>24606</v>
      </c>
      <c r="C37" s="38">
        <f>[1]dane!D26</f>
        <v>26368</v>
      </c>
      <c r="D37" s="39">
        <f t="shared" ref="D37:D41" si="10">((B37/C37)-1)*100</f>
        <v>-6.6823422330097078</v>
      </c>
      <c r="E37" s="38">
        <f>[1]dane!E26</f>
        <v>20717</v>
      </c>
      <c r="F37" s="38">
        <f>[1]dane!F26</f>
        <v>20014</v>
      </c>
      <c r="G37" s="41">
        <f t="shared" ref="G37:G41" si="11">((E37/F37)-1)*100</f>
        <v>3.5125412211451934</v>
      </c>
      <c r="H37" s="23"/>
    </row>
    <row r="38" spans="1:11" x14ac:dyDescent="0.2">
      <c r="A38" s="31" t="s">
        <v>12</v>
      </c>
      <c r="B38" s="38">
        <f>[1]dane!C27</f>
        <v>5932</v>
      </c>
      <c r="C38" s="38">
        <f>[1]dane!D27</f>
        <v>5579</v>
      </c>
      <c r="D38" s="39">
        <f t="shared" si="10"/>
        <v>6.3272987990679264</v>
      </c>
      <c r="E38" s="38">
        <f>[1]dane!E27</f>
        <v>7542</v>
      </c>
      <c r="F38" s="38">
        <f>[1]dane!F27</f>
        <v>5117</v>
      </c>
      <c r="G38" s="41">
        <f t="shared" si="11"/>
        <v>47.391049443033026</v>
      </c>
      <c r="H38" s="23"/>
    </row>
    <row r="39" spans="1:11" x14ac:dyDescent="0.2">
      <c r="A39" s="31" t="s">
        <v>13</v>
      </c>
      <c r="B39" s="38">
        <f>[1]dane!C28</f>
        <v>4843</v>
      </c>
      <c r="C39" s="38">
        <f>[1]dane!D28</f>
        <v>7493</v>
      </c>
      <c r="D39" s="39">
        <f t="shared" si="10"/>
        <v>-35.366341919124508</v>
      </c>
      <c r="E39" s="38">
        <f>[1]dane!E28</f>
        <v>4346</v>
      </c>
      <c r="F39" s="38">
        <f>[1]dane!F28</f>
        <v>5090</v>
      </c>
      <c r="G39" s="41">
        <f t="shared" si="11"/>
        <v>-14.616895874263259</v>
      </c>
      <c r="H39" s="23"/>
    </row>
    <row r="40" spans="1:11" x14ac:dyDescent="0.2">
      <c r="A40" s="31" t="s">
        <v>14</v>
      </c>
      <c r="B40" s="49">
        <f>[1]dane!C29</f>
        <v>1</v>
      </c>
      <c r="C40" s="38">
        <f>[1]dane!D29</f>
        <v>44</v>
      </c>
      <c r="D40" s="39">
        <f t="shared" si="10"/>
        <v>-97.727272727272734</v>
      </c>
      <c r="E40" s="49">
        <f>[1]dane!E29</f>
        <v>44</v>
      </c>
      <c r="F40" s="38">
        <f>[1]dane!F29</f>
        <v>18</v>
      </c>
      <c r="G40" s="41">
        <f t="shared" si="11"/>
        <v>144.44444444444446</v>
      </c>
      <c r="H40" s="23"/>
    </row>
    <row r="41" spans="1:11" x14ac:dyDescent="0.2">
      <c r="A41" s="31" t="s">
        <v>15</v>
      </c>
      <c r="B41" s="49">
        <f>[1]dane!C30</f>
        <v>1238</v>
      </c>
      <c r="C41" s="49">
        <f>[1]dane!D30</f>
        <v>1641</v>
      </c>
      <c r="D41" s="50">
        <f t="shared" si="10"/>
        <v>-24.558196221815965</v>
      </c>
      <c r="E41" s="49">
        <f>[1]dane!E30</f>
        <v>1366</v>
      </c>
      <c r="F41" s="49">
        <f>[1]dane!F30</f>
        <v>1419</v>
      </c>
      <c r="G41" s="51">
        <f t="shared" si="11"/>
        <v>-3.735024665257225</v>
      </c>
    </row>
    <row r="42" spans="1:11" x14ac:dyDescent="0.2">
      <c r="A42" s="56" t="s">
        <v>37</v>
      </c>
      <c r="B42" s="57"/>
      <c r="C42" s="57"/>
      <c r="D42" s="57"/>
      <c r="E42" s="57"/>
      <c r="F42" s="57"/>
      <c r="G42" s="58"/>
    </row>
    <row r="43" spans="1:11" x14ac:dyDescent="0.2">
      <c r="A43" s="32" t="s">
        <v>11</v>
      </c>
      <c r="B43" s="38">
        <f>[1]dane!C31</f>
        <v>64900</v>
      </c>
      <c r="C43" s="38">
        <f>[1]dane!D31</f>
        <v>55877</v>
      </c>
      <c r="D43" s="39">
        <f t="shared" ref="D43:D47" si="12">((B43/C43)-1)*100</f>
        <v>16.147967857973768</v>
      </c>
      <c r="E43" s="38">
        <f>[1]dane!E31</f>
        <v>64900</v>
      </c>
      <c r="F43" s="38">
        <f>[1]dane!F31</f>
        <v>55877</v>
      </c>
      <c r="G43" s="41">
        <f t="shared" ref="G43:G47" si="13">((E43/F43)-1)*100</f>
        <v>16.147967857973768</v>
      </c>
    </row>
    <row r="44" spans="1:11" x14ac:dyDescent="0.2">
      <c r="A44" s="31" t="s">
        <v>12</v>
      </c>
      <c r="B44" s="38">
        <f>[1]dane!C32</f>
        <v>23742</v>
      </c>
      <c r="C44" s="38">
        <f>[1]dane!D32</f>
        <v>18108</v>
      </c>
      <c r="D44" s="39">
        <f t="shared" si="12"/>
        <v>31.113320079522854</v>
      </c>
      <c r="E44" s="38">
        <f>[1]dane!E32</f>
        <v>23742</v>
      </c>
      <c r="F44" s="38">
        <f>[1]dane!F32</f>
        <v>18108</v>
      </c>
      <c r="G44" s="41">
        <f t="shared" si="13"/>
        <v>31.113320079522854</v>
      </c>
      <c r="K44" s="5"/>
    </row>
    <row r="45" spans="1:11" x14ac:dyDescent="0.2">
      <c r="A45" s="31" t="s">
        <v>13</v>
      </c>
      <c r="B45" s="38">
        <f>[1]dane!C33</f>
        <v>37798</v>
      </c>
      <c r="C45" s="38">
        <f>[1]dane!D33</f>
        <v>33113</v>
      </c>
      <c r="D45" s="39">
        <f t="shared" si="12"/>
        <v>14.148521728626218</v>
      </c>
      <c r="E45" s="38">
        <f>[1]dane!E33</f>
        <v>37798</v>
      </c>
      <c r="F45" s="38">
        <f>[1]dane!F33</f>
        <v>33113</v>
      </c>
      <c r="G45" s="41">
        <f t="shared" si="13"/>
        <v>14.148521728626218</v>
      </c>
    </row>
    <row r="46" spans="1:11" x14ac:dyDescent="0.2">
      <c r="A46" s="31" t="s">
        <v>14</v>
      </c>
      <c r="B46" s="38">
        <f>[1]dane!C34</f>
        <v>432</v>
      </c>
      <c r="C46" s="38">
        <f>[1]dane!D34</f>
        <v>1325</v>
      </c>
      <c r="D46" s="52">
        <f t="shared" si="12"/>
        <v>-67.396226415094347</v>
      </c>
      <c r="E46" s="38">
        <f>[1]dane!E34</f>
        <v>432</v>
      </c>
      <c r="F46" s="38">
        <f>[1]dane!F34</f>
        <v>1325</v>
      </c>
      <c r="G46" s="41">
        <f t="shared" si="13"/>
        <v>-67.396226415094347</v>
      </c>
    </row>
    <row r="47" spans="1:11" ht="13.2" thickBot="1" x14ac:dyDescent="0.25">
      <c r="A47" s="33" t="s">
        <v>15</v>
      </c>
      <c r="B47" s="38">
        <f>[1]dane!C35</f>
        <v>32466</v>
      </c>
      <c r="C47" s="38">
        <f>[1]dane!D35</f>
        <v>14581</v>
      </c>
      <c r="D47" s="39">
        <f t="shared" si="12"/>
        <v>122.65962554008642</v>
      </c>
      <c r="E47" s="38">
        <f>[1]dane!E35</f>
        <v>32466</v>
      </c>
      <c r="F47" s="38">
        <f>[1]dane!F35</f>
        <v>14581</v>
      </c>
      <c r="G47" s="41">
        <f t="shared" si="13"/>
        <v>122.65962554008642</v>
      </c>
    </row>
    <row r="48" spans="1:11" x14ac:dyDescent="0.2">
      <c r="A48" s="6"/>
      <c r="B48" s="7"/>
      <c r="C48" s="7"/>
      <c r="D48" s="8"/>
      <c r="E48" s="7"/>
      <c r="F48" s="7"/>
      <c r="G48" s="8"/>
    </row>
    <row r="49" spans="1:8" ht="13.2" thickBot="1" x14ac:dyDescent="0.25">
      <c r="A49" s="29" t="s">
        <v>16</v>
      </c>
      <c r="B49" s="2"/>
      <c r="C49" s="1"/>
      <c r="D49" s="1"/>
      <c r="E49" s="2"/>
      <c r="F49" s="1"/>
      <c r="G49" s="1"/>
    </row>
    <row r="50" spans="1:8" ht="22.5" customHeight="1" x14ac:dyDescent="0.2">
      <c r="A50" s="24" t="s">
        <v>17</v>
      </c>
      <c r="B50" s="25" t="str">
        <f t="shared" ref="B50:G50" si="14">B2</f>
        <v>June 2017</v>
      </c>
      <c r="C50" s="25" t="str">
        <f t="shared" si="14"/>
        <v>June 2016</v>
      </c>
      <c r="D50" s="26" t="str">
        <f t="shared" si="14"/>
        <v xml:space="preserve">Change % </v>
      </c>
      <c r="E50" s="27" t="str">
        <f t="shared" si="14"/>
        <v>January-June 2017</v>
      </c>
      <c r="F50" s="25" t="str">
        <f t="shared" si="14"/>
        <v>January-June 2016</v>
      </c>
      <c r="G50" s="28" t="str">
        <f t="shared" si="14"/>
        <v xml:space="preserve">Change % </v>
      </c>
    </row>
    <row r="51" spans="1:8" x14ac:dyDescent="0.2">
      <c r="A51" s="31" t="s">
        <v>39</v>
      </c>
      <c r="B51" s="52">
        <f>[1]dane!C42</f>
        <v>83.3</v>
      </c>
      <c r="C51" s="52">
        <f>[1]dane!D42</f>
        <v>75.540000000000006</v>
      </c>
      <c r="D51" s="39">
        <f t="shared" ref="D51:D55" si="15">((B51/C51)-1)*100</f>
        <v>10.27270320360072</v>
      </c>
      <c r="E51" s="52">
        <f>[1]dane!E42</f>
        <v>83.3</v>
      </c>
      <c r="F51" s="52">
        <f>[1]dane!F42</f>
        <v>75.540000000000006</v>
      </c>
      <c r="G51" s="41">
        <f t="shared" ref="G51:G55" si="16">((E51/F51)-1)*100</f>
        <v>10.27270320360072</v>
      </c>
    </row>
    <row r="52" spans="1:8" x14ac:dyDescent="0.2">
      <c r="A52" s="31" t="s">
        <v>3</v>
      </c>
      <c r="B52" s="38">
        <f>[1]dane!C43</f>
        <v>222882150.34999999</v>
      </c>
      <c r="C52" s="38">
        <f>[1]dane!D43</f>
        <v>782882087.88999999</v>
      </c>
      <c r="D52" s="39">
        <f t="shared" si="15"/>
        <v>-71.530559480456986</v>
      </c>
      <c r="E52" s="38">
        <f>[1]dane!E43</f>
        <v>1322703964.29</v>
      </c>
      <c r="F52" s="38">
        <f>[1]dane!F43</f>
        <v>1779621744.21</v>
      </c>
      <c r="G52" s="41">
        <f t="shared" si="16"/>
        <v>-25.674994217539894</v>
      </c>
    </row>
    <row r="53" spans="1:8" x14ac:dyDescent="0.2">
      <c r="A53" s="31" t="s">
        <v>4</v>
      </c>
      <c r="B53" s="38">
        <f>[1]dane!C44</f>
        <v>211945972.09</v>
      </c>
      <c r="C53" s="38">
        <f>[1]dane!D44</f>
        <v>183390700.24000001</v>
      </c>
      <c r="D53" s="39">
        <f t="shared" si="15"/>
        <v>15.570730583737479</v>
      </c>
      <c r="E53" s="38">
        <f>[1]dane!E44</f>
        <v>1122946093.4200001</v>
      </c>
      <c r="F53" s="38">
        <f>[1]dane!F44</f>
        <v>1091108152.8299999</v>
      </c>
      <c r="G53" s="41">
        <f t="shared" si="16"/>
        <v>2.9179454399109961</v>
      </c>
    </row>
    <row r="54" spans="1:8" x14ac:dyDescent="0.2">
      <c r="A54" s="31" t="s">
        <v>5</v>
      </c>
      <c r="B54" s="38">
        <f>[1]dane!C45</f>
        <v>10936178.26</v>
      </c>
      <c r="C54" s="38">
        <f>[1]dane!D45</f>
        <v>599491387.64999998</v>
      </c>
      <c r="D54" s="39">
        <f t="shared" si="15"/>
        <v>-98.175757236001388</v>
      </c>
      <c r="E54" s="38">
        <f>[1]dane!E45</f>
        <v>199757870.87</v>
      </c>
      <c r="F54" s="38">
        <f>[1]dane!F45</f>
        <v>688513591.38</v>
      </c>
      <c r="G54" s="41">
        <f>((E54/F54)-1)*100</f>
        <v>-70.987083861391639</v>
      </c>
    </row>
    <row r="55" spans="1:8" ht="13.2" thickBot="1" x14ac:dyDescent="0.25">
      <c r="A55" s="33" t="s">
        <v>6</v>
      </c>
      <c r="B55" s="43">
        <f>[1]dane!C46</f>
        <v>6865</v>
      </c>
      <c r="C55" s="43">
        <f>[1]dane!D46</f>
        <v>5870</v>
      </c>
      <c r="D55" s="44">
        <f t="shared" si="15"/>
        <v>16.950596252129468</v>
      </c>
      <c r="E55" s="43">
        <f>[1]dane!E46</f>
        <v>41658</v>
      </c>
      <c r="F55" s="43">
        <f>[1]dane!F46</f>
        <v>33306</v>
      </c>
      <c r="G55" s="45">
        <f t="shared" si="16"/>
        <v>25.076562781480803</v>
      </c>
    </row>
    <row r="56" spans="1:8" ht="13.2" thickBot="1" x14ac:dyDescent="0.25">
      <c r="A56" s="3"/>
      <c r="B56" s="18"/>
      <c r="C56" s="18"/>
      <c r="D56" s="19"/>
      <c r="E56" s="18"/>
      <c r="F56" s="18"/>
      <c r="G56" s="19"/>
      <c r="H56" s="22"/>
    </row>
    <row r="57" spans="1:8" ht="21.75" customHeight="1" x14ac:dyDescent="0.2">
      <c r="A57" s="24" t="s">
        <v>18</v>
      </c>
      <c r="B57" s="25" t="str">
        <f t="shared" ref="B57:G57" si="17">B2</f>
        <v>June 2017</v>
      </c>
      <c r="C57" s="25" t="str">
        <f t="shared" si="17"/>
        <v>June 2016</v>
      </c>
      <c r="D57" s="26" t="str">
        <f t="shared" si="17"/>
        <v xml:space="preserve">Change % </v>
      </c>
      <c r="E57" s="27" t="str">
        <f t="shared" si="17"/>
        <v>January-June 2017</v>
      </c>
      <c r="F57" s="25" t="str">
        <f t="shared" si="17"/>
        <v>January-June 2016</v>
      </c>
      <c r="G57" s="28" t="str">
        <f t="shared" si="17"/>
        <v xml:space="preserve">Change % </v>
      </c>
      <c r="H57" s="22"/>
    </row>
    <row r="58" spans="1:8" x14ac:dyDescent="0.2">
      <c r="A58" s="31" t="s">
        <v>19</v>
      </c>
      <c r="B58" s="65">
        <v>21662318700</v>
      </c>
      <c r="C58" s="65">
        <v>22675174700</v>
      </c>
      <c r="D58" s="66">
        <v>-4.4668057177085441</v>
      </c>
      <c r="E58" s="65">
        <v>110980997225</v>
      </c>
      <c r="F58" s="65">
        <v>121833318150</v>
      </c>
      <c r="G58" s="67">
        <v>-8.9075148652183351</v>
      </c>
    </row>
    <row r="59" spans="1:8" ht="13.2" thickBot="1" x14ac:dyDescent="0.25">
      <c r="A59" s="33" t="s">
        <v>20</v>
      </c>
      <c r="B59" s="68">
        <v>30411485450.75</v>
      </c>
      <c r="C59" s="68">
        <v>16826763847.110001</v>
      </c>
      <c r="D59" s="69">
        <v>80.732823774508361</v>
      </c>
      <c r="E59" s="68">
        <v>149905449174.46997</v>
      </c>
      <c r="F59" s="70">
        <v>54228993853.350006</v>
      </c>
      <c r="G59" s="71">
        <v>176.43044527039393</v>
      </c>
    </row>
    <row r="60" spans="1:8" x14ac:dyDescent="0.2">
      <c r="A60" s="6"/>
      <c r="B60" s="11"/>
      <c r="C60" s="11"/>
      <c r="D60" s="14"/>
      <c r="E60" s="11"/>
      <c r="F60" s="11"/>
      <c r="G60" s="14"/>
    </row>
    <row r="61" spans="1:8" ht="12.75" customHeight="1" thickBot="1" x14ac:dyDescent="0.25">
      <c r="A61" s="29" t="s">
        <v>21</v>
      </c>
      <c r="B61" s="1"/>
      <c r="C61" s="1"/>
      <c r="D61" s="1"/>
      <c r="E61" s="1"/>
      <c r="F61" s="1"/>
      <c r="G61" s="1"/>
    </row>
    <row r="62" spans="1:8" ht="22.5" customHeight="1" x14ac:dyDescent="0.2">
      <c r="A62" s="24" t="s">
        <v>22</v>
      </c>
      <c r="B62" s="25" t="str">
        <f t="shared" ref="B62:G62" si="18">B2</f>
        <v>June 2017</v>
      </c>
      <c r="C62" s="25" t="str">
        <f t="shared" si="18"/>
        <v>June 2016</v>
      </c>
      <c r="D62" s="26" t="str">
        <f t="shared" si="18"/>
        <v xml:space="preserve">Change % </v>
      </c>
      <c r="E62" s="27" t="str">
        <f t="shared" si="18"/>
        <v>January-June 2017</v>
      </c>
      <c r="F62" s="25" t="str">
        <f t="shared" si="18"/>
        <v>January-June 2016</v>
      </c>
      <c r="G62" s="28" t="str">
        <f t="shared" si="18"/>
        <v xml:space="preserve">Change % </v>
      </c>
      <c r="H62" s="22"/>
    </row>
    <row r="63" spans="1:8" ht="12.6" customHeight="1" x14ac:dyDescent="0.2">
      <c r="A63" s="62" t="s">
        <v>45</v>
      </c>
      <c r="B63" s="63"/>
      <c r="C63" s="63"/>
      <c r="D63" s="63"/>
      <c r="E63" s="63"/>
      <c r="F63" s="63"/>
      <c r="G63" s="64"/>
    </row>
    <row r="64" spans="1:8" x14ac:dyDescent="0.2">
      <c r="A64" s="31" t="s">
        <v>23</v>
      </c>
      <c r="B64" s="38">
        <f>[1]dane!C37</f>
        <v>64007680.829999998</v>
      </c>
      <c r="C64" s="38">
        <f>[1]dane!D37</f>
        <v>66960289.280000001</v>
      </c>
      <c r="D64" s="39">
        <f t="shared" ref="D64:D67" si="19">((B64/C64)-1)*100</f>
        <v>-4.4094917775122315</v>
      </c>
      <c r="E64" s="38">
        <f>[1]dane!E37</f>
        <v>475198359.92000002</v>
      </c>
      <c r="F64" s="38">
        <f>[1]dane!F37</f>
        <v>422556223.31999999</v>
      </c>
      <c r="G64" s="41">
        <f t="shared" ref="G64:G67" si="20">((E64/F64)-1)*100</f>
        <v>12.458019476412808</v>
      </c>
    </row>
    <row r="65" spans="1:7" x14ac:dyDescent="0.2">
      <c r="A65" s="31" t="s">
        <v>24</v>
      </c>
      <c r="B65" s="38">
        <f>[1]dane!C38</f>
        <v>4727776.5199999996</v>
      </c>
      <c r="C65" s="38">
        <f>[1]dane!D38</f>
        <v>4419938.51</v>
      </c>
      <c r="D65" s="39">
        <f t="shared" si="19"/>
        <v>6.9647577517995884</v>
      </c>
      <c r="E65" s="38">
        <f>[1]dane!E38</f>
        <v>32347793.34</v>
      </c>
      <c r="F65" s="38">
        <f>[1]dane!F38</f>
        <v>36504052.32</v>
      </c>
      <c r="G65" s="41">
        <f t="shared" si="20"/>
        <v>-11.385746830422027</v>
      </c>
    </row>
    <row r="66" spans="1:7" x14ac:dyDescent="0.2">
      <c r="A66" s="31" t="s">
        <v>25</v>
      </c>
      <c r="B66" s="49">
        <f>[1]dane!C39</f>
        <v>0</v>
      </c>
      <c r="C66" s="49">
        <f>[1]dane!D39</f>
        <v>0</v>
      </c>
      <c r="D66" s="53" t="s">
        <v>46</v>
      </c>
      <c r="E66" s="49">
        <f>[1]dane!E39</f>
        <v>0</v>
      </c>
      <c r="F66" s="49">
        <f>[1]dane!F39</f>
        <v>0</v>
      </c>
      <c r="G66" s="41" t="s">
        <v>46</v>
      </c>
    </row>
    <row r="67" spans="1:7" ht="13.2" thickBot="1" x14ac:dyDescent="0.25">
      <c r="A67" s="33" t="s">
        <v>26</v>
      </c>
      <c r="B67" s="43">
        <f>[1]dane!C40</f>
        <v>14700085.68</v>
      </c>
      <c r="C67" s="43">
        <f>[1]dane!D40</f>
        <v>11101153.130000001</v>
      </c>
      <c r="D67" s="54">
        <f t="shared" si="19"/>
        <v>32.419447852441238</v>
      </c>
      <c r="E67" s="43">
        <f>[1]dane!E40</f>
        <v>95589727.140000001</v>
      </c>
      <c r="F67" s="43">
        <f>[1]dane!F40</f>
        <v>94820440.329999998</v>
      </c>
      <c r="G67" s="55">
        <f t="shared" si="20"/>
        <v>0.81130904615362986</v>
      </c>
    </row>
    <row r="68" spans="1:7" x14ac:dyDescent="0.2">
      <c r="A68" s="6"/>
      <c r="B68" s="7"/>
      <c r="C68" s="7"/>
      <c r="D68" s="9"/>
      <c r="E68" s="7"/>
      <c r="F68" s="7"/>
      <c r="G68" s="9"/>
    </row>
    <row r="69" spans="1:7" ht="13.2" thickBot="1" x14ac:dyDescent="0.25">
      <c r="A69" s="29" t="s">
        <v>27</v>
      </c>
      <c r="B69" s="17"/>
      <c r="C69" s="4"/>
      <c r="D69" s="15"/>
      <c r="E69" s="17"/>
      <c r="F69" s="4"/>
      <c r="G69" s="15"/>
    </row>
    <row r="70" spans="1:7" ht="21.75" customHeight="1" thickBot="1" x14ac:dyDescent="0.25">
      <c r="A70" s="24" t="s">
        <v>28</v>
      </c>
      <c r="B70" s="25" t="str">
        <f t="shared" ref="B70:G70" si="21">B2</f>
        <v>June 2017</v>
      </c>
      <c r="C70" s="25" t="str">
        <f t="shared" si="21"/>
        <v>June 2016</v>
      </c>
      <c r="D70" s="26" t="str">
        <f t="shared" si="21"/>
        <v xml:space="preserve">Change % </v>
      </c>
      <c r="E70" s="27" t="str">
        <f t="shared" si="21"/>
        <v>January-June 2017</v>
      </c>
      <c r="F70" s="25" t="str">
        <f t="shared" si="21"/>
        <v>January-June 2016</v>
      </c>
      <c r="G70" s="28" t="str">
        <f t="shared" si="21"/>
        <v xml:space="preserve">Change % </v>
      </c>
    </row>
    <row r="71" spans="1:7" x14ac:dyDescent="0.2">
      <c r="A71" s="34" t="s">
        <v>29</v>
      </c>
      <c r="B71" s="65">
        <v>1876401.4000012197</v>
      </c>
      <c r="C71" s="65">
        <v>2269041.600000591</v>
      </c>
      <c r="D71" s="72">
        <v>-17.304231002167128</v>
      </c>
      <c r="E71" s="65">
        <v>12871515.000005594</v>
      </c>
      <c r="F71" s="65">
        <v>14225095.100002918</v>
      </c>
      <c r="G71" s="73">
        <v>-9.5154379670688272</v>
      </c>
    </row>
    <row r="72" spans="1:7" ht="13.2" thickBot="1" x14ac:dyDescent="0.25">
      <c r="A72" s="33" t="s">
        <v>30</v>
      </c>
      <c r="B72" s="70">
        <v>6831759</v>
      </c>
      <c r="C72" s="70">
        <v>9858320</v>
      </c>
      <c r="D72" s="74">
        <v>-30.700575757329851</v>
      </c>
      <c r="E72" s="70">
        <v>34022122</v>
      </c>
      <c r="F72" s="70">
        <v>52149463</v>
      </c>
      <c r="G72" s="75">
        <v>-34.760359852602896</v>
      </c>
    </row>
    <row r="73" spans="1:7" ht="13.2" thickBot="1" x14ac:dyDescent="0.25">
      <c r="A73" s="3"/>
      <c r="B73" s="11"/>
      <c r="C73" s="11"/>
      <c r="D73" s="16"/>
      <c r="E73" s="11"/>
      <c r="F73" s="11"/>
      <c r="G73" s="16"/>
    </row>
    <row r="74" spans="1:7" ht="21.75" customHeight="1" x14ac:dyDescent="0.2">
      <c r="A74" s="24" t="s">
        <v>31</v>
      </c>
      <c r="B74" s="25" t="str">
        <f>B2</f>
        <v>June 2017</v>
      </c>
      <c r="C74" s="25" t="str">
        <f>C2</f>
        <v>June 2016</v>
      </c>
      <c r="D74" s="26" t="str">
        <f>D2</f>
        <v xml:space="preserve">Change % </v>
      </c>
      <c r="E74" s="27" t="str">
        <f>E2</f>
        <v>January-June 2017</v>
      </c>
      <c r="F74" s="25" t="str">
        <f>F2</f>
        <v>January-June 2016</v>
      </c>
      <c r="G74" s="28" t="str">
        <f>G70</f>
        <v xml:space="preserve">Change % </v>
      </c>
    </row>
    <row r="75" spans="1:7" x14ac:dyDescent="0.2">
      <c r="A75" s="31" t="s">
        <v>47</v>
      </c>
      <c r="B75" s="65">
        <v>4049413.0579999993</v>
      </c>
      <c r="C75" s="65">
        <v>4315002.51</v>
      </c>
      <c r="D75" s="72">
        <v>-6.1550242759882083</v>
      </c>
      <c r="E75" s="65">
        <v>33706244.941999994</v>
      </c>
      <c r="F75" s="65">
        <v>31112697.607999999</v>
      </c>
      <c r="G75" s="73">
        <v>8.3359770556607504</v>
      </c>
    </row>
    <row r="76" spans="1:7" x14ac:dyDescent="0.2">
      <c r="A76" s="31" t="s">
        <v>48</v>
      </c>
      <c r="B76" s="65">
        <v>146000</v>
      </c>
      <c r="C76" s="76">
        <v>5000</v>
      </c>
      <c r="D76" s="77">
        <v>2820</v>
      </c>
      <c r="E76" s="65">
        <v>406000</v>
      </c>
      <c r="F76" s="76">
        <v>16000</v>
      </c>
      <c r="G76" s="73">
        <v>2437.5</v>
      </c>
    </row>
    <row r="77" spans="1:7" ht="13.2" thickBot="1" x14ac:dyDescent="0.25">
      <c r="A77" s="33" t="s">
        <v>49</v>
      </c>
      <c r="B77" s="68">
        <v>24854.875999999997</v>
      </c>
      <c r="C77" s="68">
        <v>13.025</v>
      </c>
      <c r="D77" s="74">
        <v>190724.38387715927</v>
      </c>
      <c r="E77" s="68">
        <v>147166.54499999998</v>
      </c>
      <c r="F77" s="68">
        <v>66171.747999999992</v>
      </c>
      <c r="G77" s="78">
        <v>122.40087265036432</v>
      </c>
    </row>
    <row r="78" spans="1:7" ht="13.2" thickBot="1" x14ac:dyDescent="0.25">
      <c r="A78" s="6"/>
      <c r="B78" s="17"/>
      <c r="C78" s="17"/>
      <c r="D78" s="36"/>
      <c r="E78" s="17"/>
      <c r="F78" s="17"/>
      <c r="G78" s="36"/>
    </row>
    <row r="79" spans="1:7" ht="22.5" customHeight="1" x14ac:dyDescent="0.2">
      <c r="A79" s="24" t="s">
        <v>32</v>
      </c>
      <c r="B79" s="25" t="str">
        <f>B2</f>
        <v>June 2017</v>
      </c>
      <c r="C79" s="25" t="str">
        <f>C2</f>
        <v>June 2016</v>
      </c>
      <c r="D79" s="26" t="str">
        <f>D14</f>
        <v xml:space="preserve">Change % </v>
      </c>
      <c r="E79" s="27" t="str">
        <f>E2</f>
        <v>January-June 2017</v>
      </c>
      <c r="F79" s="25" t="str">
        <f>F2</f>
        <v>January-June 2016</v>
      </c>
      <c r="G79" s="28" t="str">
        <f>G74</f>
        <v xml:space="preserve">Change % </v>
      </c>
    </row>
    <row r="80" spans="1:7" x14ac:dyDescent="0.2">
      <c r="A80" s="31" t="s">
        <v>29</v>
      </c>
      <c r="B80" s="65">
        <v>945754</v>
      </c>
      <c r="C80" s="79">
        <v>759485</v>
      </c>
      <c r="D80" s="80">
        <v>24.525698335055992</v>
      </c>
      <c r="E80" s="65">
        <v>14658936</v>
      </c>
      <c r="F80" s="79">
        <v>12303845</v>
      </c>
      <c r="G80" s="81">
        <v>19.141097762528705</v>
      </c>
    </row>
    <row r="81" spans="1:7" ht="13.2" thickBot="1" x14ac:dyDescent="0.25">
      <c r="A81" s="33" t="s">
        <v>30</v>
      </c>
      <c r="B81" s="70">
        <v>8410503</v>
      </c>
      <c r="C81" s="82">
        <v>7030033</v>
      </c>
      <c r="D81" s="83">
        <v>19.63674992706293</v>
      </c>
      <c r="E81" s="70">
        <v>39600351</v>
      </c>
      <c r="F81" s="82">
        <v>46941266</v>
      </c>
      <c r="G81" s="84">
        <v>-15.63851089998297</v>
      </c>
    </row>
    <row r="82" spans="1:7" x14ac:dyDescent="0.2">
      <c r="A82" s="6"/>
      <c r="B82" s="11"/>
      <c r="C82" s="11"/>
      <c r="D82" s="16"/>
      <c r="E82" s="11"/>
      <c r="F82" s="11"/>
      <c r="G82" s="16"/>
    </row>
    <row r="83" spans="1:7" ht="12.6" customHeight="1" x14ac:dyDescent="0.2">
      <c r="A83" s="35" t="s">
        <v>40</v>
      </c>
      <c r="B83" s="12"/>
      <c r="C83" s="12"/>
      <c r="D83" s="12"/>
      <c r="E83" s="12"/>
      <c r="F83" s="12"/>
      <c r="G83" s="12"/>
    </row>
    <row r="84" spans="1:7" ht="12.6" customHeight="1" x14ac:dyDescent="0.2">
      <c r="A84" s="35" t="s">
        <v>41</v>
      </c>
      <c r="B84" s="12"/>
      <c r="C84" s="12"/>
      <c r="D84" s="12"/>
      <c r="E84" s="12"/>
      <c r="F84" s="12"/>
      <c r="G84" s="12"/>
    </row>
    <row r="85" spans="1:7" ht="12.6" customHeight="1" x14ac:dyDescent="0.2">
      <c r="A85" s="35" t="s">
        <v>42</v>
      </c>
      <c r="B85" s="12"/>
      <c r="C85" s="12"/>
      <c r="D85" s="12"/>
      <c r="E85" s="12"/>
      <c r="F85" s="12"/>
      <c r="G85" s="12"/>
    </row>
    <row r="86" spans="1:7" x14ac:dyDescent="0.2">
      <c r="A86" s="35" t="s">
        <v>43</v>
      </c>
      <c r="B86" s="13"/>
      <c r="C86" s="13"/>
      <c r="D86" s="13"/>
      <c r="E86" s="13"/>
      <c r="F86" s="13"/>
      <c r="G86" s="13"/>
    </row>
    <row r="87" spans="1:7" ht="12.6" customHeight="1" x14ac:dyDescent="0.2">
      <c r="A87" s="35" t="s">
        <v>44</v>
      </c>
      <c r="B87" s="12"/>
      <c r="C87" s="12"/>
      <c r="D87" s="12"/>
      <c r="E87" s="12"/>
      <c r="F87" s="12"/>
      <c r="G87" s="12"/>
    </row>
    <row r="88" spans="1:7" ht="12.6" customHeight="1" x14ac:dyDescent="0.2">
      <c r="A88" s="35" t="s">
        <v>51</v>
      </c>
      <c r="B88" s="12"/>
      <c r="C88" s="12"/>
      <c r="D88" s="12"/>
      <c r="E88" s="12"/>
      <c r="F88" s="12"/>
      <c r="G88" s="12"/>
    </row>
    <row r="89" spans="1:7" x14ac:dyDescent="0.2">
      <c r="A89" s="35" t="s">
        <v>52</v>
      </c>
      <c r="B89" s="13"/>
      <c r="C89" s="13"/>
      <c r="D89" s="13"/>
      <c r="E89" s="13"/>
      <c r="F89" s="13"/>
      <c r="G89" s="13"/>
    </row>
    <row r="90" spans="1:7" ht="12.6" customHeight="1" x14ac:dyDescent="0.2">
      <c r="A90" s="35" t="s">
        <v>50</v>
      </c>
      <c r="B90" s="35"/>
      <c r="C90" s="35"/>
      <c r="D90" s="35"/>
    </row>
    <row r="91" spans="1:7" x14ac:dyDescent="0.2">
      <c r="B91" s="13"/>
      <c r="C91" s="13"/>
      <c r="D91" s="13"/>
      <c r="E91" s="13"/>
      <c r="F91" s="13"/>
      <c r="G91" s="13"/>
    </row>
    <row r="92" spans="1:7" x14ac:dyDescent="0.2">
      <c r="B92" s="13"/>
      <c r="C92" s="13"/>
      <c r="D92" s="13"/>
      <c r="E92" s="13"/>
      <c r="F92" s="13"/>
      <c r="G92" s="13"/>
    </row>
    <row r="93" spans="1:7" x14ac:dyDescent="0.2">
      <c r="B93" s="13"/>
      <c r="C93" s="13"/>
      <c r="D93" s="13"/>
      <c r="E93" s="13"/>
      <c r="F93" s="13"/>
      <c r="G93" s="13"/>
    </row>
  </sheetData>
  <mergeCells count="9">
    <mergeCell ref="A3:G3"/>
    <mergeCell ref="A42:G42"/>
    <mergeCell ref="A35:G35"/>
    <mergeCell ref="A36:G36"/>
    <mergeCell ref="A63:G63"/>
    <mergeCell ref="A28:G28"/>
    <mergeCell ref="A21:G21"/>
    <mergeCell ref="A15:G15"/>
    <mergeCell ref="A9:G9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Header>&amp;LInvestor Activity on GPW Markets in May 2017 (attachment)</oddHeader>
  </headerFooter>
  <ignoredErrors>
    <ignoredError sqref="D7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Bolińska Joanna</cp:lastModifiedBy>
  <cp:lastPrinted>2017-05-04T11:33:48Z</cp:lastPrinted>
  <dcterms:created xsi:type="dcterms:W3CDTF">2011-04-28T11:46:19Z</dcterms:created>
  <dcterms:modified xsi:type="dcterms:W3CDTF">2017-07-03T13:04:52Z</dcterms:modified>
</cp:coreProperties>
</file>