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12\"/>
    </mc:Choice>
  </mc:AlternateContent>
  <xr:revisionPtr revIDLastSave="0" documentId="13_ncr:1_{95DB2D95-D4E9-47EE-8F34-69D97EDACB3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externalReferences>
    <externalReference r:id="rId2"/>
  </externalReference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37" i="1" l="1"/>
  <c r="E37" i="1"/>
  <c r="C37" i="1"/>
  <c r="B37" i="1"/>
  <c r="D37" i="1" s="1"/>
  <c r="F36" i="1"/>
  <c r="E36" i="1"/>
  <c r="C36" i="1"/>
  <c r="B36" i="1"/>
  <c r="F35" i="1"/>
  <c r="E35" i="1"/>
  <c r="C35" i="1"/>
  <c r="B35" i="1"/>
  <c r="D35" i="1" s="1"/>
  <c r="F34" i="1"/>
  <c r="E34" i="1"/>
  <c r="G34" i="1" s="1"/>
  <c r="C34" i="1"/>
  <c r="B34" i="1"/>
  <c r="D34" i="1" s="1"/>
  <c r="F33" i="1"/>
  <c r="E33" i="1"/>
  <c r="G33" i="1" s="1"/>
  <c r="C33" i="1"/>
  <c r="B33" i="1"/>
  <c r="F90" i="1"/>
  <c r="E90" i="1"/>
  <c r="C90" i="1"/>
  <c r="B90" i="1"/>
  <c r="F86" i="1"/>
  <c r="E86" i="1"/>
  <c r="C86" i="1"/>
  <c r="B86" i="1"/>
  <c r="F82" i="1"/>
  <c r="E82" i="1"/>
  <c r="C82" i="1"/>
  <c r="B82" i="1"/>
  <c r="F77" i="1"/>
  <c r="E77" i="1"/>
  <c r="C77" i="1"/>
  <c r="B77" i="1"/>
  <c r="F73" i="1"/>
  <c r="E73" i="1"/>
  <c r="C73" i="1"/>
  <c r="B73" i="1"/>
  <c r="C32" i="1" l="1"/>
  <c r="F32" i="1"/>
  <c r="G37" i="1"/>
  <c r="B32" i="1"/>
  <c r="D32" i="1" s="1"/>
  <c r="E32" i="1"/>
  <c r="G32" i="1" s="1"/>
  <c r="D33" i="1"/>
  <c r="G35" i="1"/>
  <c r="E14" i="1"/>
  <c r="F14" i="1"/>
  <c r="E30" i="1"/>
  <c r="F30" i="1"/>
  <c r="E53" i="1"/>
  <c r="F53" i="1"/>
  <c r="E60" i="1"/>
  <c r="F60" i="1"/>
  <c r="E65" i="1"/>
  <c r="F65" i="1"/>
  <c r="C65" i="1" l="1"/>
  <c r="B65" i="1"/>
  <c r="C60" i="1"/>
  <c r="B60" i="1"/>
  <c r="C53" i="1"/>
  <c r="B53" i="1"/>
  <c r="C30" i="1"/>
  <c r="B30" i="1"/>
  <c r="C14" i="1"/>
  <c r="B14" i="1"/>
</calcChain>
</file>

<file path=xl/sharedStrings.xml><?xml version="1.0" encoding="utf-8"?>
<sst xmlns="http://schemas.openxmlformats.org/spreadsheetml/2006/main" count="150" uniqueCount="77">
  <si>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</si>
  <si>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</si>
  <si>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</si>
  <si>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</si>
  <si>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</si>
  <si>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</si>
  <si>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</si>
  <si>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</si>
  <si>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</si>
  <si>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</si>
  <si>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</si>
  <si>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</si>
  <si>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</si>
  <si>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</si>
  <si>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</si>
  <si>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</si>
  <si>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</si>
  <si>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</si>
  <si>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</si>
  <si>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</si>
  <si>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</si>
  <si>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</si>
  <si>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</si>
  <si>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</si>
  <si>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</si>
  <si>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</si>
  <si>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</si>
  <si>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</si>
  <si>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</si>
  <si>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</si>
  <si>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</si>
  <si>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</si>
  <si>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</si>
  <si>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</si>
  <si>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</si>
  <si>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</si>
  <si>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</si>
  <si>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</si>
  <si>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</si>
  <si>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</si>
  <si>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</si>
  <si>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</si>
  <si>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</si>
  <si>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</si>
  <si>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</si>
  <si>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</si>
  <si>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</si>
  <si>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</si>
  <si>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</si>
  <si>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</si>
  <si>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</si>
  <si>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</si>
  <si>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</si>
  <si>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</si>
  <si>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</si>
  <si>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</si>
  <si>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</si>
  <si>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</si>
  <si>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</si>
  <si>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</si>
  <si>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</si>
  <si>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</si>
  <si>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</si>
  <si>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</si>
  <si>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</si>
  <si>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</si>
  <si>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</si>
  <si>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</si>
  <si>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</si>
  <si>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t>Grudzień 2022</t>
  </si>
  <si>
    <t>Grudzień 2021</t>
  </si>
  <si>
    <t>Styczeń - Grudzień 2022</t>
  </si>
  <si>
    <t>Styczeń - Grudzień 2021</t>
  </si>
  <si>
    <t>GlobalConnect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</si>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</sst>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8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3" fontId="13" fillId="0" borderId="0" xfId="0" applyNumberFormat="1" applyFont="1" applyFill="1" applyBorder="1" applyAlignment="1">
      <alignment vertical="top" wrapText="1"/>
    </xf>
    <xf numFmtId="168" fontId="13" fillId="0" borderId="0" xfId="2" applyNumberFormat="1" applyFont="1" applyFill="1" applyBorder="1" applyAlignment="1">
      <alignment vertical="top" wrapText="1"/>
    </xf>
    <xf numFmtId="168" fontId="1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3" fontId="19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3" fontId="13" fillId="0" borderId="0" xfId="0" applyNumberFormat="1" applyFont="1" applyAlignment="1">
      <alignment horizontal="right" vertical="top" wrapText="1"/>
    </xf>
    <xf numFmtId="3" fontId="13" fillId="0" borderId="0" xfId="0" quotePrefix="1" applyNumberFormat="1" applyFont="1" applyAlignment="1">
      <alignment horizontal="right" vertical="top" wrapText="1"/>
    </xf>
    <xf numFmtId="165" fontId="13" fillId="0" borderId="0" xfId="0" quotePrefix="1" applyNumberFormat="1" applyFont="1" applyAlignment="1">
      <alignment horizontal="right" vertical="top" wrapText="1"/>
    </xf>
    <xf numFmtId="165" fontId="13" fillId="0" borderId="12" xfId="0" applyNumberFormat="1" applyFont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center" wrapText="1"/>
    </xf>
    <xf numFmtId="168" fontId="19" fillId="0" borderId="0" xfId="0" applyNumberFormat="1" applyFont="1" applyAlignment="1">
      <alignment vertical="top" wrapText="1"/>
    </xf>
    <xf numFmtId="3" fontId="4" fillId="0" borderId="12" xfId="0" applyNumberFormat="1" applyFont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zulgowicz%202022_12_komunikat_obroty_GP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ane"/>
    </sheetNames>
    <sheetDataSet>
      <sheetData sheetId="0"/>
      <sheetData sheetId="1">
        <row r="21">
          <cell r="C21">
            <v>763103</v>
          </cell>
          <cell r="D21">
            <v>564569</v>
          </cell>
          <cell r="E21">
            <v>9396272</v>
          </cell>
          <cell r="F21">
            <v>5456107</v>
          </cell>
        </row>
        <row r="22">
          <cell r="C22">
            <v>117161</v>
          </cell>
          <cell r="D22">
            <v>182657</v>
          </cell>
          <cell r="E22">
            <v>1883632</v>
          </cell>
          <cell r="F22">
            <v>2267567</v>
          </cell>
        </row>
        <row r="23">
          <cell r="C23">
            <v>708021</v>
          </cell>
          <cell r="D23">
            <v>836496</v>
          </cell>
          <cell r="E23">
            <v>4000185</v>
          </cell>
          <cell r="F23">
            <v>3983475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23640</v>
          </cell>
          <cell r="D25">
            <v>24610</v>
          </cell>
          <cell r="E25">
            <v>314226</v>
          </cell>
          <cell r="F25">
            <v>277995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6"/>
  <sheetViews>
    <sheetView showGridLines="0" tabSelected="1" view="pageLayout" zoomScaleNormal="100" zoomScaleSheetLayoutView="110" workbookViewId="0">
      <selection activeCell="H9" sqref="H9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6.08984375" customWidth="1"/>
    <col min="6" max="6" width="15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0" t="s">
        <v>58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105" t="s">
        <v>17</v>
      </c>
      <c r="E2" s="28" t="s">
        <v>71</v>
      </c>
      <c r="F2" s="28" t="s">
        <v>72</v>
      </c>
      <c r="G2" s="29" t="s">
        <v>1</v>
      </c>
    </row>
    <row r="3" spans="1:11" x14ac:dyDescent="0.2">
      <c r="A3" s="109" t="s">
        <v>7</v>
      </c>
      <c r="B3" s="110"/>
      <c r="C3" s="110"/>
      <c r="D3" s="110"/>
      <c r="E3" s="110"/>
      <c r="F3" s="110"/>
      <c r="G3" s="111"/>
    </row>
    <row r="4" spans="1:11" x14ac:dyDescent="0.2">
      <c r="A4" s="30" t="s">
        <v>16</v>
      </c>
      <c r="B4" s="55">
        <v>17338349918.326698</v>
      </c>
      <c r="C4" s="55">
        <v>24206282934.815601</v>
      </c>
      <c r="D4" s="51">
        <v>-28.372522270285614</v>
      </c>
      <c r="E4" s="55">
        <v>293110850608.14899</v>
      </c>
      <c r="F4" s="55">
        <v>330994996769.04602</v>
      </c>
      <c r="G4" s="56">
        <v>-11.445534382905176</v>
      </c>
    </row>
    <row r="5" spans="1:11" x14ac:dyDescent="0.2">
      <c r="A5" s="30" t="s">
        <v>57</v>
      </c>
      <c r="B5" s="55">
        <v>17038727453.596701</v>
      </c>
      <c r="C5" s="55">
        <v>22656950873.145599</v>
      </c>
      <c r="D5" s="51">
        <v>-24.796908688220533</v>
      </c>
      <c r="E5" s="55">
        <v>285641631168.73901</v>
      </c>
      <c r="F5" s="55">
        <v>313489813358.966</v>
      </c>
      <c r="G5" s="56">
        <v>-8.8832813710406082</v>
      </c>
      <c r="H5" s="1"/>
    </row>
    <row r="6" spans="1:11" ht="12.75" customHeight="1" x14ac:dyDescent="0.2">
      <c r="A6" s="30" t="s">
        <v>56</v>
      </c>
      <c r="B6" s="55">
        <v>299622464.73000002</v>
      </c>
      <c r="C6" s="55">
        <v>1549332061.6700001</v>
      </c>
      <c r="D6" s="51">
        <v>-80.661184768419375</v>
      </c>
      <c r="E6" s="55">
        <v>7469219439.4099998</v>
      </c>
      <c r="F6" s="55">
        <v>17505183410.080002</v>
      </c>
      <c r="G6" s="57">
        <v>-57.33138428524547</v>
      </c>
      <c r="K6" s="20"/>
    </row>
    <row r="7" spans="1:11" x14ac:dyDescent="0.2">
      <c r="A7" s="30" t="s">
        <v>37</v>
      </c>
      <c r="B7" s="55">
        <v>2084791</v>
      </c>
      <c r="C7" s="55">
        <v>2526028</v>
      </c>
      <c r="D7" s="51">
        <v>-17.467621103170671</v>
      </c>
      <c r="E7" s="55">
        <v>32975039</v>
      </c>
      <c r="F7" s="55">
        <v>34106534</v>
      </c>
      <c r="G7" s="57">
        <v>-3.3175314735880201</v>
      </c>
      <c r="K7" s="20"/>
    </row>
    <row r="8" spans="1:11" x14ac:dyDescent="0.2">
      <c r="A8" s="30" t="s">
        <v>5</v>
      </c>
      <c r="B8" s="58">
        <v>57462.68</v>
      </c>
      <c r="C8" s="58">
        <v>69296.259999999995</v>
      </c>
      <c r="D8" s="51">
        <v>-17.07679462066206</v>
      </c>
      <c r="E8" s="58">
        <v>57462.68</v>
      </c>
      <c r="F8" s="58">
        <v>69296.259999999995</v>
      </c>
      <c r="G8" s="57">
        <v>-17.07679462066206</v>
      </c>
      <c r="K8" s="20"/>
    </row>
    <row r="9" spans="1:11" x14ac:dyDescent="0.2">
      <c r="A9" s="109" t="s">
        <v>19</v>
      </c>
      <c r="B9" s="110"/>
      <c r="C9" s="110"/>
      <c r="D9" s="110"/>
      <c r="E9" s="110"/>
      <c r="F9" s="110"/>
      <c r="G9" s="111"/>
    </row>
    <row r="10" spans="1:11" x14ac:dyDescent="0.2">
      <c r="A10" s="30" t="s">
        <v>35</v>
      </c>
      <c r="B10" s="55">
        <v>811367973.98000002</v>
      </c>
      <c r="C10" s="55">
        <v>1078902422.53</v>
      </c>
      <c r="D10" s="51">
        <v>-24.796908688242457</v>
      </c>
      <c r="E10" s="55">
        <v>1138014466.8099999</v>
      </c>
      <c r="F10" s="55">
        <v>1248963399.8399999</v>
      </c>
      <c r="G10" s="57">
        <v>-8.8832813711124956</v>
      </c>
    </row>
    <row r="11" spans="1:11" ht="12.75" customHeight="1" x14ac:dyDescent="0.2">
      <c r="A11" s="30" t="s">
        <v>36</v>
      </c>
      <c r="B11" s="55">
        <v>14267736.42</v>
      </c>
      <c r="C11" s="55">
        <v>73777717.219999999</v>
      </c>
      <c r="D11" s="51">
        <v>-80.66118476198632</v>
      </c>
      <c r="E11" s="55">
        <v>29757846.370000001</v>
      </c>
      <c r="F11" s="55">
        <v>69741766.569999993</v>
      </c>
      <c r="G11" s="57">
        <v>-57.331384285868396</v>
      </c>
      <c r="K11" t="s">
        <v>39</v>
      </c>
    </row>
    <row r="12" spans="1:11" ht="13.2" thickBot="1" x14ac:dyDescent="0.25">
      <c r="A12" s="31" t="s">
        <v>37</v>
      </c>
      <c r="B12" s="60">
        <v>99276</v>
      </c>
      <c r="C12" s="60">
        <v>120287</v>
      </c>
      <c r="D12" s="61">
        <v>-17.467390491075506</v>
      </c>
      <c r="E12" s="60">
        <v>131375</v>
      </c>
      <c r="F12" s="60">
        <v>135883</v>
      </c>
      <c r="G12" s="62">
        <v>-3.3175599596711902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Grudzień 2022</v>
      </c>
      <c r="C14" s="27" t="str">
        <f>$C$2</f>
        <v>Grudzień 2021</v>
      </c>
      <c r="D14" s="27" t="s">
        <v>18</v>
      </c>
      <c r="E14" s="27" t="str">
        <f>$E$2</f>
        <v>Styczeń - Grudzień 2022</v>
      </c>
      <c r="F14" s="27" t="str">
        <f>$F$2</f>
        <v>Styczeń - Grudzień 2021</v>
      </c>
      <c r="G14" s="29" t="s">
        <v>1</v>
      </c>
    </row>
    <row r="15" spans="1:11" x14ac:dyDescent="0.2">
      <c r="A15" s="109" t="s">
        <v>7</v>
      </c>
      <c r="B15" s="110"/>
      <c r="C15" s="110"/>
      <c r="D15" s="110"/>
      <c r="E15" s="110"/>
      <c r="F15" s="110"/>
      <c r="G15" s="111"/>
    </row>
    <row r="16" spans="1:11" x14ac:dyDescent="0.2">
      <c r="A16" s="30" t="s">
        <v>16</v>
      </c>
      <c r="B16" s="55">
        <v>224345501.36179999</v>
      </c>
      <c r="C16" s="55">
        <v>404757462.29250002</v>
      </c>
      <c r="D16" s="51">
        <v>-44.572856028118004</v>
      </c>
      <c r="E16" s="55">
        <v>2585117626.9844999</v>
      </c>
      <c r="F16" s="55">
        <v>6290066272.8157997</v>
      </c>
      <c r="G16" s="57">
        <v>-58.901583626284257</v>
      </c>
    </row>
    <row r="17" spans="1:12" x14ac:dyDescent="0.2">
      <c r="A17" s="30" t="s">
        <v>35</v>
      </c>
      <c r="B17" s="55">
        <v>216802801.36179999</v>
      </c>
      <c r="C17" s="55">
        <v>372939480.61250001</v>
      </c>
      <c r="D17" s="51">
        <v>-41.866492384841571</v>
      </c>
      <c r="E17" s="55">
        <v>2497435920.8344998</v>
      </c>
      <c r="F17" s="55">
        <v>6050362392.6457996</v>
      </c>
      <c r="G17" s="57">
        <v>-58.722539928019401</v>
      </c>
      <c r="H17" s="10"/>
      <c r="I17" s="15"/>
    </row>
    <row r="18" spans="1:12" ht="12.75" customHeight="1" x14ac:dyDescent="0.2">
      <c r="A18" s="30" t="s">
        <v>36</v>
      </c>
      <c r="B18" s="55">
        <v>7542700</v>
      </c>
      <c r="C18" s="55">
        <v>31817981.68</v>
      </c>
      <c r="D18" s="51">
        <v>-76.294222317875196</v>
      </c>
      <c r="E18" s="55">
        <v>87681706.150000006</v>
      </c>
      <c r="F18" s="55">
        <v>239703880.16999999</v>
      </c>
      <c r="G18" s="57">
        <v>-63.420823189088381</v>
      </c>
    </row>
    <row r="19" spans="1:12" x14ac:dyDescent="0.2">
      <c r="A19" s="30" t="s">
        <v>37</v>
      </c>
      <c r="B19" s="55">
        <v>153398</v>
      </c>
      <c r="C19" s="55">
        <v>211454</v>
      </c>
      <c r="D19" s="51">
        <v>-27.455616824463004</v>
      </c>
      <c r="E19" s="55">
        <v>1687120</v>
      </c>
      <c r="F19" s="55">
        <v>3070187</v>
      </c>
      <c r="G19" s="57">
        <v>-45.04829836097931</v>
      </c>
    </row>
    <row r="20" spans="1:12" x14ac:dyDescent="0.2">
      <c r="A20" s="30" t="s">
        <v>8</v>
      </c>
      <c r="B20" s="58">
        <v>313.3</v>
      </c>
      <c r="C20" s="58">
        <v>389.72</v>
      </c>
      <c r="D20" s="51">
        <v>-19.608950015395678</v>
      </c>
      <c r="E20" s="58">
        <v>313.3</v>
      </c>
      <c r="F20" s="58">
        <v>389.72</v>
      </c>
      <c r="G20" s="57">
        <v>-19.608950015395678</v>
      </c>
    </row>
    <row r="21" spans="1:12" x14ac:dyDescent="0.2">
      <c r="A21" s="109" t="s">
        <v>19</v>
      </c>
      <c r="B21" s="110" t="s">
        <v>6</v>
      </c>
      <c r="C21" s="110" t="s">
        <v>6</v>
      </c>
      <c r="D21" s="110" t="s">
        <v>6</v>
      </c>
      <c r="E21" s="110"/>
      <c r="F21" s="110"/>
      <c r="G21" s="111"/>
      <c r="I21" s="15"/>
    </row>
    <row r="22" spans="1:12" x14ac:dyDescent="0.2">
      <c r="A22" s="30" t="s">
        <v>2</v>
      </c>
      <c r="B22" s="55">
        <v>10323942.92</v>
      </c>
      <c r="C22" s="55">
        <v>17759022.890000001</v>
      </c>
      <c r="D22" s="51">
        <v>-41.866492408130462</v>
      </c>
      <c r="E22" s="55">
        <v>9949943.9100000001</v>
      </c>
      <c r="F22" s="55">
        <v>24105029.449999999</v>
      </c>
      <c r="G22" s="57">
        <v>-58.722539913760606</v>
      </c>
    </row>
    <row r="23" spans="1:12" ht="12.75" customHeight="1" x14ac:dyDescent="0.2">
      <c r="A23" s="30" t="s">
        <v>4</v>
      </c>
      <c r="B23" s="55">
        <v>359176.19</v>
      </c>
      <c r="C23" s="55">
        <v>1515141.98</v>
      </c>
      <c r="D23" s="51">
        <v>-76.294222274799623</v>
      </c>
      <c r="E23" s="55">
        <v>349329.51</v>
      </c>
      <c r="F23" s="55">
        <v>954995.54</v>
      </c>
      <c r="G23" s="57">
        <v>-63.42082288677495</v>
      </c>
    </row>
    <row r="24" spans="1:12" ht="13.2" thickBot="1" x14ac:dyDescent="0.25">
      <c r="A24" s="31" t="s">
        <v>3</v>
      </c>
      <c r="B24" s="60">
        <v>7305</v>
      </c>
      <c r="C24" s="60">
        <v>10069</v>
      </c>
      <c r="D24" s="61">
        <v>-27.450590922633822</v>
      </c>
      <c r="E24" s="60">
        <v>6722</v>
      </c>
      <c r="F24" s="60">
        <v>12232</v>
      </c>
      <c r="G24" s="62">
        <v>-45.045781556572926</v>
      </c>
    </row>
    <row r="25" spans="1:12" s="20" customFormat="1" ht="13.2" thickBot="1" x14ac:dyDescent="0.25">
      <c r="A25" s="69"/>
      <c r="B25" s="70"/>
      <c r="C25" s="77"/>
      <c r="D25" s="78"/>
      <c r="E25" s="77"/>
      <c r="F25" s="77"/>
      <c r="G25" s="78"/>
      <c r="L25" s="16"/>
    </row>
    <row r="26" spans="1:12" s="20" customFormat="1" ht="20.399999999999999" x14ac:dyDescent="0.2">
      <c r="A26" s="26" t="s">
        <v>73</v>
      </c>
      <c r="B26" s="27" t="s">
        <v>69</v>
      </c>
      <c r="C26" s="27" t="s">
        <v>70</v>
      </c>
      <c r="D26" s="105" t="s">
        <v>17</v>
      </c>
      <c r="E26" s="27" t="s">
        <v>71</v>
      </c>
      <c r="F26" s="27" t="s">
        <v>72</v>
      </c>
      <c r="G26" s="29" t="s">
        <v>1</v>
      </c>
      <c r="L26" s="16"/>
    </row>
    <row r="27" spans="1:12" ht="13.2" thickBot="1" x14ac:dyDescent="0.25">
      <c r="A27" s="31" t="s">
        <v>16</v>
      </c>
      <c r="B27" s="60">
        <v>182290</v>
      </c>
      <c r="C27" s="107" t="s">
        <v>74</v>
      </c>
      <c r="D27" s="107" t="s">
        <v>74</v>
      </c>
      <c r="E27" s="60">
        <f>182290+562640</f>
        <v>744930</v>
      </c>
      <c r="F27" s="107" t="s">
        <v>74</v>
      </c>
      <c r="G27" s="108" t="s">
        <v>74</v>
      </c>
    </row>
    <row r="28" spans="1:12" x14ac:dyDescent="0.2">
      <c r="A28" s="11"/>
      <c r="B28" s="12"/>
      <c r="C28" s="12"/>
      <c r="D28" s="13"/>
      <c r="E28" s="12"/>
      <c r="F28" s="12"/>
      <c r="G28" s="14"/>
    </row>
    <row r="29" spans="1:12" ht="13.2" thickBot="1" x14ac:dyDescent="0.25">
      <c r="A29" s="50" t="s">
        <v>23</v>
      </c>
      <c r="B29" s="19"/>
      <c r="C29" s="3"/>
      <c r="D29" s="3"/>
      <c r="E29" s="19"/>
      <c r="F29" s="19"/>
      <c r="G29" s="3"/>
    </row>
    <row r="30" spans="1:12" ht="21.75" customHeight="1" x14ac:dyDescent="0.2">
      <c r="A30" s="26" t="s">
        <v>20</v>
      </c>
      <c r="B30" s="27" t="str">
        <f>$B$2</f>
        <v>Grudzień 2022</v>
      </c>
      <c r="C30" s="27" t="str">
        <f>$C$2</f>
        <v>Grudzień 2021</v>
      </c>
      <c r="D30" s="27" t="s">
        <v>18</v>
      </c>
      <c r="E30" s="27" t="str">
        <f>$E$2</f>
        <v>Styczeń - Grudzień 2022</v>
      </c>
      <c r="F30" s="27" t="str">
        <f>$F$2</f>
        <v>Styczeń - Grudzień 2021</v>
      </c>
      <c r="G30" s="29" t="s">
        <v>1</v>
      </c>
    </row>
    <row r="31" spans="1:12" x14ac:dyDescent="0.2">
      <c r="A31" s="109" t="s">
        <v>7</v>
      </c>
      <c r="B31" s="110"/>
      <c r="C31" s="110"/>
      <c r="D31" s="110"/>
      <c r="E31" s="110"/>
      <c r="F31" s="110"/>
      <c r="G31" s="111"/>
      <c r="K31" s="20"/>
    </row>
    <row r="32" spans="1:12" ht="11.85" customHeight="1" x14ac:dyDescent="0.2">
      <c r="A32" s="52" t="s">
        <v>38</v>
      </c>
      <c r="B32" s="79">
        <f>SUM(B33:B37)</f>
        <v>1611925</v>
      </c>
      <c r="C32" s="79">
        <f>SUM(C33:C37)</f>
        <v>1608332</v>
      </c>
      <c r="D32" s="80">
        <f t="shared" ref="D32:D37" si="0">((B32/C32)-1)*100</f>
        <v>0.22339914893194646</v>
      </c>
      <c r="E32" s="79">
        <f>SUM(E33:E37)</f>
        <v>15594315</v>
      </c>
      <c r="F32" s="79">
        <f>SUM(F33:F37)</f>
        <v>11985144</v>
      </c>
      <c r="G32" s="81">
        <f t="shared" ref="G32:G37" si="1">((E32/F32)-1)*100</f>
        <v>30.113705767740463</v>
      </c>
      <c r="K32" s="20"/>
    </row>
    <row r="33" spans="1:14" x14ac:dyDescent="0.2">
      <c r="A33" s="30" t="s">
        <v>9</v>
      </c>
      <c r="B33" s="55">
        <f>[1]dane!C21</f>
        <v>763103</v>
      </c>
      <c r="C33" s="55">
        <f>[1]dane!D21</f>
        <v>564569</v>
      </c>
      <c r="D33" s="51">
        <f t="shared" si="0"/>
        <v>35.165586491642301</v>
      </c>
      <c r="E33" s="55">
        <f>[1]dane!E21</f>
        <v>9396272</v>
      </c>
      <c r="F33" s="55">
        <f>[1]dane!F21</f>
        <v>5456107</v>
      </c>
      <c r="G33" s="57">
        <f t="shared" si="1"/>
        <v>72.215684186545474</v>
      </c>
      <c r="H33" s="10"/>
      <c r="K33" s="20"/>
    </row>
    <row r="34" spans="1:14" x14ac:dyDescent="0.2">
      <c r="A34" s="30" t="s">
        <v>10</v>
      </c>
      <c r="B34" s="55">
        <f>[1]dane!C22</f>
        <v>117161</v>
      </c>
      <c r="C34" s="55">
        <f>[1]dane!D22</f>
        <v>182657</v>
      </c>
      <c r="D34" s="51">
        <f t="shared" si="0"/>
        <v>-35.85737201421243</v>
      </c>
      <c r="E34" s="55">
        <f>[1]dane!E22</f>
        <v>1883632</v>
      </c>
      <c r="F34" s="55">
        <f>[1]dane!F22</f>
        <v>2267567</v>
      </c>
      <c r="G34" s="57">
        <f t="shared" si="1"/>
        <v>-16.931583498966074</v>
      </c>
      <c r="H34" s="10"/>
    </row>
    <row r="35" spans="1:14" x14ac:dyDescent="0.2">
      <c r="A35" s="30" t="s">
        <v>11</v>
      </c>
      <c r="B35" s="55">
        <f>[1]dane!C23</f>
        <v>708021</v>
      </c>
      <c r="C35" s="55">
        <f>[1]dane!D23</f>
        <v>836496</v>
      </c>
      <c r="D35" s="51">
        <f>((B35/C35)-1)*100</f>
        <v>-15.358710621449479</v>
      </c>
      <c r="E35" s="55">
        <f>[1]dane!E23</f>
        <v>4000185</v>
      </c>
      <c r="F35" s="55">
        <f>[1]dane!F23</f>
        <v>3983475</v>
      </c>
      <c r="G35" s="57">
        <f t="shared" si="1"/>
        <v>0.41948298909870729</v>
      </c>
      <c r="K35" s="10"/>
    </row>
    <row r="36" spans="1:14" x14ac:dyDescent="0.2">
      <c r="A36" s="30" t="s">
        <v>30</v>
      </c>
      <c r="B36" s="55">
        <f>[1]dane!C24</f>
        <v>0</v>
      </c>
      <c r="C36" s="55">
        <f>[1]dane!D24</f>
        <v>0</v>
      </c>
      <c r="D36" s="82" t="s">
        <v>75</v>
      </c>
      <c r="E36" s="55">
        <f>[1]dane!E24</f>
        <v>0</v>
      </c>
      <c r="F36" s="55">
        <f>[1]dane!F24</f>
        <v>0</v>
      </c>
      <c r="G36" s="89" t="s">
        <v>75</v>
      </c>
      <c r="K36" s="10"/>
    </row>
    <row r="37" spans="1:14" x14ac:dyDescent="0.2">
      <c r="A37" s="30" t="s">
        <v>12</v>
      </c>
      <c r="B37" s="55">
        <f>[1]dane!C25</f>
        <v>23640</v>
      </c>
      <c r="C37" s="55">
        <f>[1]dane!D25</f>
        <v>24610</v>
      </c>
      <c r="D37" s="51">
        <f t="shared" si="0"/>
        <v>-3.9414872003250667</v>
      </c>
      <c r="E37" s="55">
        <f>[1]dane!E25</f>
        <v>314226</v>
      </c>
      <c r="F37" s="55">
        <f>[1]dane!F25</f>
        <v>277995</v>
      </c>
      <c r="G37" s="57">
        <f t="shared" si="1"/>
        <v>13.032968218852847</v>
      </c>
      <c r="K37" s="10"/>
    </row>
    <row r="38" spans="1:14" x14ac:dyDescent="0.2">
      <c r="A38" s="109" t="s">
        <v>19</v>
      </c>
      <c r="B38" s="110"/>
      <c r="C38" s="110"/>
      <c r="D38" s="110"/>
      <c r="E38" s="110"/>
      <c r="F38" s="110"/>
      <c r="G38" s="111"/>
    </row>
    <row r="39" spans="1:14" x14ac:dyDescent="0.2">
      <c r="A39" s="115" t="s">
        <v>38</v>
      </c>
      <c r="B39" s="116"/>
      <c r="C39" s="116"/>
      <c r="D39" s="116"/>
      <c r="E39" s="116"/>
      <c r="F39" s="116"/>
      <c r="G39" s="117"/>
    </row>
    <row r="40" spans="1:14" x14ac:dyDescent="0.2">
      <c r="A40" s="30" t="s">
        <v>9</v>
      </c>
      <c r="B40" s="55">
        <v>36338</v>
      </c>
      <c r="C40" s="55">
        <v>26884</v>
      </c>
      <c r="D40" s="51">
        <v>35.165897931855383</v>
      </c>
      <c r="E40" s="55">
        <v>37435</v>
      </c>
      <c r="F40" s="55">
        <v>21737</v>
      </c>
      <c r="G40" s="57">
        <v>72.217877351980491</v>
      </c>
    </row>
    <row r="41" spans="1:14" x14ac:dyDescent="0.2">
      <c r="A41" s="30" t="s">
        <v>10</v>
      </c>
      <c r="B41" s="55">
        <v>5579</v>
      </c>
      <c r="C41" s="55">
        <v>8698</v>
      </c>
      <c r="D41" s="51">
        <v>-35.858818119107838</v>
      </c>
      <c r="E41" s="55">
        <v>7505</v>
      </c>
      <c r="F41" s="55">
        <v>9034</v>
      </c>
      <c r="G41" s="57">
        <v>-16.924950188177988</v>
      </c>
    </row>
    <row r="42" spans="1:14" x14ac:dyDescent="0.2">
      <c r="A42" s="30" t="s">
        <v>11</v>
      </c>
      <c r="B42" s="55">
        <v>33715</v>
      </c>
      <c r="C42" s="55">
        <v>39833</v>
      </c>
      <c r="D42" s="51">
        <v>-15.359124344136777</v>
      </c>
      <c r="E42" s="55">
        <v>15937</v>
      </c>
      <c r="F42" s="55">
        <v>15870</v>
      </c>
      <c r="G42" s="57">
        <v>0.42218021424069718</v>
      </c>
    </row>
    <row r="43" spans="1:14" x14ac:dyDescent="0.2">
      <c r="A43" s="30" t="s">
        <v>30</v>
      </c>
      <c r="B43" s="83">
        <v>0</v>
      </c>
      <c r="C43" s="55">
        <v>0</v>
      </c>
      <c r="D43" s="82" t="s">
        <v>75</v>
      </c>
      <c r="E43" s="83">
        <v>0</v>
      </c>
      <c r="F43" s="55">
        <v>0</v>
      </c>
      <c r="G43" s="89" t="s">
        <v>75</v>
      </c>
    </row>
    <row r="44" spans="1:14" x14ac:dyDescent="0.2">
      <c r="A44" s="49" t="s">
        <v>12</v>
      </c>
      <c r="B44" s="83">
        <v>1126</v>
      </c>
      <c r="C44" s="83">
        <v>1172</v>
      </c>
      <c r="D44" s="84">
        <v>-3.924914675767921</v>
      </c>
      <c r="E44" s="83">
        <v>1252</v>
      </c>
      <c r="F44" s="83">
        <v>1108</v>
      </c>
      <c r="G44" s="85">
        <v>12.996389891696758</v>
      </c>
    </row>
    <row r="45" spans="1:14" x14ac:dyDescent="0.2">
      <c r="A45" s="109" t="s">
        <v>55</v>
      </c>
      <c r="B45" s="110"/>
      <c r="C45" s="110"/>
      <c r="D45" s="110"/>
      <c r="E45" s="110"/>
      <c r="F45" s="110"/>
      <c r="G45" s="111"/>
    </row>
    <row r="46" spans="1:14" x14ac:dyDescent="0.2">
      <c r="A46" s="30" t="s">
        <v>9</v>
      </c>
      <c r="B46" s="55">
        <v>52085</v>
      </c>
      <c r="C46" s="55">
        <v>37826</v>
      </c>
      <c r="D46" s="51">
        <v>37.696293554697831</v>
      </c>
      <c r="E46" s="55">
        <v>52085</v>
      </c>
      <c r="F46" s="55">
        <v>37826</v>
      </c>
      <c r="G46" s="57">
        <v>37.696293554697831</v>
      </c>
      <c r="H46" s="10"/>
      <c r="I46" s="2"/>
    </row>
    <row r="47" spans="1:14" x14ac:dyDescent="0.2">
      <c r="A47" s="30" t="s">
        <v>10</v>
      </c>
      <c r="B47" s="55">
        <v>21219</v>
      </c>
      <c r="C47" s="55">
        <v>36043</v>
      </c>
      <c r="D47" s="51">
        <v>-41.128651888022638</v>
      </c>
      <c r="E47" s="55">
        <v>21219</v>
      </c>
      <c r="F47" s="55">
        <v>36043</v>
      </c>
      <c r="G47" s="57">
        <v>-41.128651888022638</v>
      </c>
      <c r="H47" s="10"/>
      <c r="N47" s="9"/>
    </row>
    <row r="48" spans="1:14" x14ac:dyDescent="0.2">
      <c r="A48" s="30" t="s">
        <v>11</v>
      </c>
      <c r="B48" s="55">
        <v>243967</v>
      </c>
      <c r="C48" s="55">
        <v>322356</v>
      </c>
      <c r="D48" s="51">
        <v>-24.317524724217943</v>
      </c>
      <c r="E48" s="55">
        <v>243967</v>
      </c>
      <c r="F48" s="55">
        <v>322356</v>
      </c>
      <c r="G48" s="57">
        <v>-24.317524724217943</v>
      </c>
      <c r="H48" s="10"/>
    </row>
    <row r="49" spans="1:11" x14ac:dyDescent="0.2">
      <c r="A49" s="30" t="s">
        <v>30</v>
      </c>
      <c r="B49" s="55">
        <v>0</v>
      </c>
      <c r="C49" s="55">
        <v>0</v>
      </c>
      <c r="D49" s="82" t="s">
        <v>75</v>
      </c>
      <c r="E49" s="55">
        <v>0</v>
      </c>
      <c r="F49" s="55">
        <v>0</v>
      </c>
      <c r="G49" s="89" t="s">
        <v>75</v>
      </c>
      <c r="H49" s="10"/>
    </row>
    <row r="50" spans="1:11" ht="13.2" thickBot="1" x14ac:dyDescent="0.25">
      <c r="A50" s="31" t="s">
        <v>12</v>
      </c>
      <c r="B50" s="60">
        <v>12867</v>
      </c>
      <c r="C50" s="60">
        <v>10389</v>
      </c>
      <c r="D50" s="61">
        <v>23.852151313889692</v>
      </c>
      <c r="E50" s="60">
        <v>12867</v>
      </c>
      <c r="F50" s="60">
        <v>10389</v>
      </c>
      <c r="G50" s="62">
        <v>23.852151313889692</v>
      </c>
      <c r="H50" s="10"/>
    </row>
    <row r="51" spans="1:11" x14ac:dyDescent="0.2">
      <c r="A51" s="11"/>
      <c r="B51" s="12"/>
      <c r="C51" s="12"/>
      <c r="D51" s="14"/>
      <c r="E51" s="12"/>
      <c r="F51" s="12"/>
      <c r="G51" s="14"/>
      <c r="H51" s="10"/>
    </row>
    <row r="52" spans="1:11" ht="13.2" thickBot="1" x14ac:dyDescent="0.25">
      <c r="A52" s="50" t="s">
        <v>24</v>
      </c>
      <c r="B52" s="4"/>
      <c r="C52" s="3"/>
      <c r="D52" s="3"/>
      <c r="E52" s="3"/>
      <c r="F52" s="3"/>
      <c r="G52" s="3"/>
    </row>
    <row r="53" spans="1:11" ht="22.5" customHeight="1" x14ac:dyDescent="0.2">
      <c r="A53" s="26" t="s">
        <v>54</v>
      </c>
      <c r="B53" s="27" t="str">
        <f>$B$2</f>
        <v>Grudzień 2022</v>
      </c>
      <c r="C53" s="27" t="str">
        <f>$C$2</f>
        <v>Grudzień 2021</v>
      </c>
      <c r="D53" s="27" t="s">
        <v>18</v>
      </c>
      <c r="E53" s="27" t="str">
        <f>$E$2</f>
        <v>Styczeń - Grudzień 2022</v>
      </c>
      <c r="F53" s="27" t="str">
        <f>$F$2</f>
        <v>Styczeń - Grudzień 2021</v>
      </c>
      <c r="G53" s="29" t="s">
        <v>1</v>
      </c>
    </row>
    <row r="54" spans="1:11" x14ac:dyDescent="0.2">
      <c r="A54" s="30" t="s">
        <v>53</v>
      </c>
      <c r="B54" s="63">
        <v>92.56</v>
      </c>
      <c r="C54" s="63">
        <v>95.14</v>
      </c>
      <c r="D54" s="51">
        <v>-2.7117931469413437</v>
      </c>
      <c r="E54" s="63">
        <v>92.56</v>
      </c>
      <c r="F54" s="63">
        <v>95.14</v>
      </c>
      <c r="G54" s="57">
        <v>-2.7117931469413437</v>
      </c>
    </row>
    <row r="55" spans="1:11" x14ac:dyDescent="0.2">
      <c r="A55" s="30" t="s">
        <v>16</v>
      </c>
      <c r="B55" s="55">
        <v>456456746.32300001</v>
      </c>
      <c r="C55" s="55">
        <v>371243976.95200002</v>
      </c>
      <c r="D55" s="51">
        <v>22.95330689823356</v>
      </c>
      <c r="E55" s="55">
        <v>8091132693.8823004</v>
      </c>
      <c r="F55" s="55">
        <v>3130923692.6111002</v>
      </c>
      <c r="G55" s="57">
        <v>158.42637790812876</v>
      </c>
      <c r="H55" s="10"/>
    </row>
    <row r="56" spans="1:11" x14ac:dyDescent="0.2">
      <c r="A56" s="30" t="s">
        <v>35</v>
      </c>
      <c r="B56" s="55">
        <v>386343643.85299999</v>
      </c>
      <c r="C56" s="55">
        <v>367818483.77200001</v>
      </c>
      <c r="D56" s="51">
        <v>5.0364951459272556</v>
      </c>
      <c r="E56" s="55">
        <v>7907397864.7423</v>
      </c>
      <c r="F56" s="55">
        <v>2962723556.2711</v>
      </c>
      <c r="G56" s="57">
        <v>166.89624308703964</v>
      </c>
      <c r="H56" s="10"/>
    </row>
    <row r="57" spans="1:11" x14ac:dyDescent="0.2">
      <c r="A57" s="30" t="s">
        <v>36</v>
      </c>
      <c r="B57" s="55">
        <v>70113102.469999999</v>
      </c>
      <c r="C57" s="55">
        <v>3425493.18</v>
      </c>
      <c r="D57" s="82">
        <v>1946.8031546336342</v>
      </c>
      <c r="E57" s="55">
        <v>183734829.13999999</v>
      </c>
      <c r="F57" s="55">
        <v>168200136.34</v>
      </c>
      <c r="G57" s="57">
        <v>9.2358384113304872</v>
      </c>
      <c r="H57" s="10"/>
      <c r="I57" s="1"/>
    </row>
    <row r="58" spans="1:11" ht="13.2" thickBot="1" x14ac:dyDescent="0.25">
      <c r="A58" s="31" t="s">
        <v>37</v>
      </c>
      <c r="B58" s="60">
        <v>8906</v>
      </c>
      <c r="C58" s="60">
        <v>6777</v>
      </c>
      <c r="D58" s="61">
        <v>31.415080419064488</v>
      </c>
      <c r="E58" s="60">
        <v>143525</v>
      </c>
      <c r="F58" s="60">
        <v>63758</v>
      </c>
      <c r="G58" s="62">
        <v>125.10900592866778</v>
      </c>
      <c r="H58" s="10"/>
      <c r="I58" s="1"/>
    </row>
    <row r="59" spans="1:11" ht="13.2" thickBot="1" x14ac:dyDescent="0.25">
      <c r="A59" s="5"/>
      <c r="B59" s="6"/>
      <c r="C59" s="6"/>
      <c r="D59" s="7"/>
      <c r="E59" s="6"/>
      <c r="F59" s="6"/>
      <c r="G59" s="8"/>
      <c r="J59" s="1"/>
      <c r="K59" s="10"/>
    </row>
    <row r="60" spans="1:11" ht="21.75" customHeight="1" x14ac:dyDescent="0.2">
      <c r="A60" s="26" t="s">
        <v>52</v>
      </c>
      <c r="B60" s="27" t="str">
        <f>$B$2</f>
        <v>Grudzień 2022</v>
      </c>
      <c r="C60" s="27" t="str">
        <f>$C$2</f>
        <v>Grudzień 2021</v>
      </c>
      <c r="D60" s="27" t="s">
        <v>18</v>
      </c>
      <c r="E60" s="27" t="str">
        <f>$E$2</f>
        <v>Styczeń - Grudzień 2022</v>
      </c>
      <c r="F60" s="27" t="str">
        <f>$F$2</f>
        <v>Styczeń - Grudzień 2021</v>
      </c>
      <c r="G60" s="29" t="s">
        <v>1</v>
      </c>
      <c r="J60" s="1"/>
      <c r="K60" s="10"/>
    </row>
    <row r="61" spans="1:11" x14ac:dyDescent="0.2">
      <c r="A61" s="30" t="s">
        <v>41</v>
      </c>
      <c r="B61" s="35">
        <v>7337627025</v>
      </c>
      <c r="C61" s="35">
        <v>2419775275</v>
      </c>
      <c r="D61" s="51">
        <v>203.2</v>
      </c>
      <c r="E61" s="35">
        <v>75791689650</v>
      </c>
      <c r="F61" s="35">
        <v>64074076875</v>
      </c>
      <c r="G61" s="37">
        <v>18.3</v>
      </c>
    </row>
    <row r="62" spans="1:11" ht="13.2" thickBot="1" x14ac:dyDescent="0.25">
      <c r="A62" s="31" t="s">
        <v>42</v>
      </c>
      <c r="B62" s="38">
        <v>13228362923.27</v>
      </c>
      <c r="C62" s="38">
        <v>23800273541.41</v>
      </c>
      <c r="D62" s="61">
        <v>-44.4</v>
      </c>
      <c r="E62" s="38">
        <v>293172420159.11005</v>
      </c>
      <c r="F62" s="44">
        <v>410264996106.72998</v>
      </c>
      <c r="G62" s="48">
        <v>-28.5</v>
      </c>
    </row>
    <row r="63" spans="1:11" x14ac:dyDescent="0.2">
      <c r="A63" s="11"/>
      <c r="B63" s="91"/>
      <c r="C63" s="91"/>
      <c r="D63" s="92"/>
      <c r="E63" s="91"/>
      <c r="F63" s="91"/>
      <c r="G63" s="93"/>
      <c r="H63" s="64"/>
      <c r="I63" s="64"/>
    </row>
    <row r="64" spans="1:11" ht="12.75" customHeight="1" thickBot="1" x14ac:dyDescent="0.25">
      <c r="A64" s="50" t="s">
        <v>29</v>
      </c>
      <c r="B64" s="3"/>
      <c r="C64" s="3"/>
      <c r="D64" s="3"/>
      <c r="E64" s="3"/>
      <c r="F64" s="3"/>
      <c r="G64" s="3"/>
    </row>
    <row r="65" spans="1:12" ht="22.5" customHeight="1" x14ac:dyDescent="0.2">
      <c r="A65" s="26" t="s">
        <v>13</v>
      </c>
      <c r="B65" s="27" t="str">
        <f>$B$2</f>
        <v>Grudzień 2022</v>
      </c>
      <c r="C65" s="27" t="str">
        <f>$C$2</f>
        <v>Grudzień 2021</v>
      </c>
      <c r="D65" s="27" t="s">
        <v>18</v>
      </c>
      <c r="E65" s="27" t="str">
        <f>$E$2</f>
        <v>Styczeń - Grudzień 2022</v>
      </c>
      <c r="F65" s="27" t="str">
        <f>$F$2</f>
        <v>Styczeń - Grudzień 2021</v>
      </c>
      <c r="G65" s="29" t="s">
        <v>1</v>
      </c>
      <c r="K65" s="10"/>
    </row>
    <row r="66" spans="1:12" ht="12.75" customHeight="1" x14ac:dyDescent="0.2">
      <c r="A66" s="112" t="s">
        <v>34</v>
      </c>
      <c r="B66" s="113"/>
      <c r="C66" s="113"/>
      <c r="D66" s="113"/>
      <c r="E66" s="113"/>
      <c r="F66" s="113"/>
      <c r="G66" s="114"/>
    </row>
    <row r="67" spans="1:12" x14ac:dyDescent="0.2">
      <c r="A67" s="30" t="s">
        <v>14</v>
      </c>
      <c r="B67" s="55">
        <v>164305694.5</v>
      </c>
      <c r="C67" s="55">
        <v>236905639.75</v>
      </c>
      <c r="D67" s="51">
        <v>-30.645089465414465</v>
      </c>
      <c r="E67" s="55">
        <v>3251418979.3899999</v>
      </c>
      <c r="F67" s="55">
        <v>3107961710.9299998</v>
      </c>
      <c r="G67" s="57">
        <v>4.6157990928747061</v>
      </c>
    </row>
    <row r="68" spans="1:12" x14ac:dyDescent="0.2">
      <c r="A68" s="30" t="s">
        <v>15</v>
      </c>
      <c r="B68" s="55">
        <v>2953564.15</v>
      </c>
      <c r="C68" s="55">
        <v>3761174.16</v>
      </c>
      <c r="D68" s="51">
        <v>-21.472284335804336</v>
      </c>
      <c r="E68" s="55">
        <v>46016594.810000002</v>
      </c>
      <c r="F68" s="55">
        <v>47420587.729999997</v>
      </c>
      <c r="G68" s="57">
        <v>-2.9607244178287084</v>
      </c>
    </row>
    <row r="69" spans="1:12" x14ac:dyDescent="0.2">
      <c r="A69" s="49" t="s">
        <v>28</v>
      </c>
      <c r="B69" s="83">
        <v>0</v>
      </c>
      <c r="C69" s="83">
        <v>0</v>
      </c>
      <c r="D69" s="82" t="s">
        <v>76</v>
      </c>
      <c r="E69" s="83">
        <v>0</v>
      </c>
      <c r="F69" s="83">
        <v>0</v>
      </c>
      <c r="G69" s="89" t="s">
        <v>76</v>
      </c>
    </row>
    <row r="70" spans="1:12" ht="13.2" thickBot="1" x14ac:dyDescent="0.25">
      <c r="A70" s="31" t="s">
        <v>22</v>
      </c>
      <c r="B70" s="60">
        <v>77223153.504999995</v>
      </c>
      <c r="C70" s="60">
        <v>69140840.385000005</v>
      </c>
      <c r="D70" s="86">
        <v>11.689636797867786</v>
      </c>
      <c r="E70" s="60">
        <v>1027931857.005</v>
      </c>
      <c r="F70" s="60">
        <v>662631441.28999996</v>
      </c>
      <c r="G70" s="87">
        <v>55.128747740046748</v>
      </c>
    </row>
    <row r="71" spans="1:12" x14ac:dyDescent="0.2">
      <c r="A71" s="11"/>
      <c r="B71" s="12"/>
      <c r="C71" s="12"/>
      <c r="D71" s="17"/>
      <c r="E71" s="12"/>
      <c r="F71" s="12"/>
      <c r="G71" s="18"/>
    </row>
    <row r="72" spans="1:12" ht="13.2" thickBot="1" x14ac:dyDescent="0.25">
      <c r="A72" s="50" t="s">
        <v>33</v>
      </c>
      <c r="B72" s="4"/>
      <c r="C72" s="3"/>
      <c r="D72" s="3"/>
      <c r="E72" s="3"/>
      <c r="F72" s="3"/>
      <c r="G72" s="3"/>
      <c r="H72" s="9"/>
      <c r="I72" s="9"/>
    </row>
    <row r="73" spans="1:12" ht="21.75" customHeight="1" x14ac:dyDescent="0.2">
      <c r="A73" s="66" t="s">
        <v>32</v>
      </c>
      <c r="B73" s="67" t="str">
        <f>$B$2</f>
        <v>Grudzień 2022</v>
      </c>
      <c r="C73" s="67" t="str">
        <f>$C$2</f>
        <v>Grudzień 2021</v>
      </c>
      <c r="D73" s="67" t="s">
        <v>18</v>
      </c>
      <c r="E73" s="67" t="str">
        <f>$E$2</f>
        <v>Styczeń - Grudzień 2022</v>
      </c>
      <c r="F73" s="67" t="str">
        <f>$F$2</f>
        <v>Styczeń - Grudzień 2021</v>
      </c>
      <c r="G73" s="68" t="s">
        <v>1</v>
      </c>
      <c r="H73" s="9"/>
    </row>
    <row r="74" spans="1:12" x14ac:dyDescent="0.2">
      <c r="A74" s="30" t="s">
        <v>40</v>
      </c>
      <c r="B74" s="35">
        <v>3435666.8</v>
      </c>
      <c r="C74" s="35">
        <v>2979177.4</v>
      </c>
      <c r="D74" s="36">
        <v>15.32266591442322</v>
      </c>
      <c r="E74" s="35">
        <v>33026770.100000005</v>
      </c>
      <c r="F74" s="35">
        <v>36242856.500000179</v>
      </c>
      <c r="G74" s="37">
        <v>-8.8737111546385901</v>
      </c>
      <c r="H74" s="9"/>
      <c r="I74" s="9"/>
    </row>
    <row r="75" spans="1:12" ht="13.2" thickBot="1" x14ac:dyDescent="0.25">
      <c r="A75" s="31" t="s">
        <v>25</v>
      </c>
      <c r="B75" s="44">
        <v>7891449</v>
      </c>
      <c r="C75" s="44">
        <v>14769450</v>
      </c>
      <c r="D75" s="39">
        <v>-46.569107177315338</v>
      </c>
      <c r="E75" s="44">
        <v>108344757</v>
      </c>
      <c r="F75" s="44">
        <v>188931783</v>
      </c>
      <c r="G75" s="48">
        <v>-42.654033493136517</v>
      </c>
      <c r="H75" s="65"/>
      <c r="I75" s="65"/>
    </row>
    <row r="76" spans="1:12" ht="13.2" thickBot="1" x14ac:dyDescent="0.25">
      <c r="A76" s="94"/>
      <c r="B76" s="95"/>
      <c r="C76" s="95"/>
      <c r="D76" s="106"/>
      <c r="E76" s="95"/>
      <c r="F76" s="95"/>
      <c r="G76" s="106"/>
      <c r="H76" s="9"/>
      <c r="I76" s="9"/>
    </row>
    <row r="77" spans="1:12" ht="21.75" customHeight="1" x14ac:dyDescent="0.2">
      <c r="A77" s="66" t="s">
        <v>26</v>
      </c>
      <c r="B77" s="67" t="str">
        <f>$B$2</f>
        <v>Grudzień 2022</v>
      </c>
      <c r="C77" s="67" t="str">
        <f>$C$2</f>
        <v>Grudzień 2021</v>
      </c>
      <c r="D77" s="67" t="s">
        <v>18</v>
      </c>
      <c r="E77" s="67" t="str">
        <f>$E$2</f>
        <v>Styczeń - Grudzień 2022</v>
      </c>
      <c r="F77" s="67" t="str">
        <f>$F$2</f>
        <v>Styczeń - Grudzień 2021</v>
      </c>
      <c r="G77" s="68" t="s">
        <v>1</v>
      </c>
    </row>
    <row r="78" spans="1:12" x14ac:dyDescent="0.2">
      <c r="A78" s="30" t="s">
        <v>50</v>
      </c>
      <c r="B78" s="35">
        <v>1925898.1099999999</v>
      </c>
      <c r="C78" s="35">
        <v>2519555.2050000001</v>
      </c>
      <c r="D78" s="36">
        <v>-23.56198005988918</v>
      </c>
      <c r="E78" s="35">
        <v>24764738.98</v>
      </c>
      <c r="F78" s="35">
        <v>25916722.679000005</v>
      </c>
      <c r="G78" s="37">
        <v>-4.4449435727976621</v>
      </c>
    </row>
    <row r="79" spans="1:12" s="20" customFormat="1" x14ac:dyDescent="0.2">
      <c r="A79" s="30" t="s">
        <v>25</v>
      </c>
      <c r="B79" s="35">
        <v>0</v>
      </c>
      <c r="C79" s="73">
        <v>0</v>
      </c>
      <c r="D79" s="73" t="s">
        <v>74</v>
      </c>
      <c r="E79" s="73">
        <v>0</v>
      </c>
      <c r="F79" s="73">
        <v>0</v>
      </c>
      <c r="G79" s="37" t="s">
        <v>74</v>
      </c>
      <c r="L79" s="16"/>
    </row>
    <row r="80" spans="1:12" s="20" customFormat="1" ht="13.2" thickBot="1" x14ac:dyDescent="0.25">
      <c r="A80" s="33" t="s">
        <v>51</v>
      </c>
      <c r="B80" s="38">
        <v>11800.98</v>
      </c>
      <c r="C80" s="74">
        <v>7971.3879999999999</v>
      </c>
      <c r="D80" s="75">
        <v>48.041721215928767</v>
      </c>
      <c r="E80" s="74">
        <v>97963.350999999981</v>
      </c>
      <c r="F80" s="74">
        <v>107994.98999999999</v>
      </c>
      <c r="G80" s="40">
        <v>-9.2889855353475301</v>
      </c>
      <c r="L80" s="16"/>
    </row>
    <row r="81" spans="1:12" ht="13.2" thickBot="1" x14ac:dyDescent="0.25">
      <c r="A81" s="98"/>
      <c r="B81" s="99"/>
      <c r="C81" s="96"/>
      <c r="D81" s="71"/>
      <c r="E81" s="99"/>
      <c r="F81" s="99"/>
      <c r="G81" s="97"/>
    </row>
    <row r="82" spans="1:12" ht="22.5" customHeight="1" x14ac:dyDescent="0.2">
      <c r="A82" s="66" t="s">
        <v>31</v>
      </c>
      <c r="B82" s="67" t="str">
        <f>$B$2</f>
        <v>Grudzień 2022</v>
      </c>
      <c r="C82" s="67" t="str">
        <f>$C$2</f>
        <v>Grudzień 2021</v>
      </c>
      <c r="D82" s="67" t="s">
        <v>27</v>
      </c>
      <c r="E82" s="67" t="str">
        <f>$E$2</f>
        <v>Styczeń - Grudzień 2022</v>
      </c>
      <c r="F82" s="67" t="str">
        <f>$F$2</f>
        <v>Styczeń - Grudzień 2021</v>
      </c>
      <c r="G82" s="68" t="s">
        <v>1</v>
      </c>
    </row>
    <row r="83" spans="1:12" x14ac:dyDescent="0.2">
      <c r="A83" s="30" t="s">
        <v>40</v>
      </c>
      <c r="B83" s="35">
        <v>2669162</v>
      </c>
      <c r="C83" s="41">
        <v>3760987</v>
      </c>
      <c r="D83" s="42">
        <v>-29.030278488067093</v>
      </c>
      <c r="E83" s="35">
        <v>22708667</v>
      </c>
      <c r="F83" s="41">
        <v>28592543</v>
      </c>
      <c r="G83" s="43">
        <v>-20.578358490183962</v>
      </c>
    </row>
    <row r="84" spans="1:12" ht="14.25" customHeight="1" thickBot="1" x14ac:dyDescent="0.25">
      <c r="A84" s="31" t="s">
        <v>25</v>
      </c>
      <c r="B84" s="44">
        <v>14853307</v>
      </c>
      <c r="C84" s="45">
        <v>13412130</v>
      </c>
      <c r="D84" s="46">
        <v>10.7453253137272</v>
      </c>
      <c r="E84" s="44">
        <v>118862457</v>
      </c>
      <c r="F84" s="45">
        <v>152175710</v>
      </c>
      <c r="G84" s="47">
        <v>-21.891307752071601</v>
      </c>
      <c r="H84" s="64"/>
      <c r="I84" s="64"/>
    </row>
    <row r="85" spans="1:12" s="20" customFormat="1" ht="14.25" customHeight="1" thickBot="1" x14ac:dyDescent="0.25">
      <c r="A85" s="100"/>
      <c r="B85" s="95"/>
      <c r="C85" s="95"/>
      <c r="D85" s="106"/>
      <c r="E85" s="95"/>
      <c r="F85" s="95"/>
      <c r="G85" s="106"/>
      <c r="H85" s="64"/>
      <c r="I85" s="64"/>
      <c r="L85" s="16"/>
    </row>
    <row r="86" spans="1:12" s="20" customFormat="1" ht="24" customHeight="1" x14ac:dyDescent="0.2">
      <c r="A86" s="66" t="s">
        <v>59</v>
      </c>
      <c r="B86" s="67" t="str">
        <f>$B$2</f>
        <v>Grudzień 2022</v>
      </c>
      <c r="C86" s="67" t="str">
        <f>$C$2</f>
        <v>Grudzień 2021</v>
      </c>
      <c r="D86" s="67" t="s">
        <v>27</v>
      </c>
      <c r="E86" s="67" t="str">
        <f>$E$2</f>
        <v>Styczeń - Grudzień 2022</v>
      </c>
      <c r="F86" s="67" t="str">
        <f>$F$2</f>
        <v>Styczeń - Grudzień 2021</v>
      </c>
      <c r="G86" s="68" t="s">
        <v>1</v>
      </c>
      <c r="H86" s="64"/>
      <c r="I86" s="64"/>
      <c r="L86" s="16"/>
    </row>
    <row r="87" spans="1:12" s="20" customFormat="1" ht="14.25" customHeight="1" x14ac:dyDescent="0.2">
      <c r="A87" s="30" t="s">
        <v>64</v>
      </c>
      <c r="B87" s="35">
        <v>5283285</v>
      </c>
      <c r="C87" s="41">
        <v>3513280</v>
      </c>
      <c r="D87" s="42">
        <v>50.380413744421169</v>
      </c>
      <c r="E87" s="73">
        <v>41901485</v>
      </c>
      <c r="F87" s="41">
        <v>30332268</v>
      </c>
      <c r="G87" s="43">
        <v>38.141615391239455</v>
      </c>
      <c r="H87" s="64"/>
      <c r="I87" s="64"/>
      <c r="L87" s="16"/>
    </row>
    <row r="88" spans="1:12" ht="13.2" thickBot="1" x14ac:dyDescent="0.25">
      <c r="A88" s="31" t="s">
        <v>65</v>
      </c>
      <c r="B88" s="44">
        <v>0</v>
      </c>
      <c r="C88" s="45">
        <v>0</v>
      </c>
      <c r="D88" s="46" t="s">
        <v>74</v>
      </c>
      <c r="E88" s="76">
        <v>0</v>
      </c>
      <c r="F88" s="45">
        <v>0</v>
      </c>
      <c r="G88" s="47" t="s">
        <v>74</v>
      </c>
    </row>
    <row r="89" spans="1:12" s="20" customFormat="1" ht="13.2" thickBot="1" x14ac:dyDescent="0.25">
      <c r="A89" s="100"/>
      <c r="B89" s="95"/>
      <c r="C89" s="95"/>
      <c r="D89" s="72"/>
      <c r="E89" s="101"/>
      <c r="F89" s="102"/>
      <c r="G89" s="103"/>
      <c r="L89" s="16"/>
    </row>
    <row r="90" spans="1:12" s="20" customFormat="1" ht="20.399999999999999" x14ac:dyDescent="0.2">
      <c r="A90" s="66" t="s">
        <v>60</v>
      </c>
      <c r="B90" s="67" t="str">
        <f>$B$2</f>
        <v>Grudzień 2022</v>
      </c>
      <c r="C90" s="67" t="str">
        <f>$C$2</f>
        <v>Grudzień 2021</v>
      </c>
      <c r="D90" s="67" t="s">
        <v>18</v>
      </c>
      <c r="E90" s="67" t="str">
        <f>$E$2</f>
        <v>Styczeń - Grudzień 2022</v>
      </c>
      <c r="F90" s="67" t="str">
        <f>$F$2</f>
        <v>Styczeń - Grudzień 2021</v>
      </c>
      <c r="G90" s="68" t="s">
        <v>1</v>
      </c>
      <c r="L90" s="16"/>
    </row>
    <row r="91" spans="1:12" s="20" customFormat="1" x14ac:dyDescent="0.2">
      <c r="A91" s="30" t="s">
        <v>61</v>
      </c>
      <c r="B91" s="35">
        <v>0</v>
      </c>
      <c r="C91" s="35">
        <v>0</v>
      </c>
      <c r="D91" s="88" t="s">
        <v>74</v>
      </c>
      <c r="E91" s="35">
        <v>2350</v>
      </c>
      <c r="F91" s="35">
        <v>4725</v>
      </c>
      <c r="G91" s="37">
        <v>-50.264550264550266</v>
      </c>
      <c r="L91" s="16"/>
    </row>
    <row r="92" spans="1:12" s="20" customFormat="1" x14ac:dyDescent="0.2">
      <c r="A92" s="30" t="s">
        <v>62</v>
      </c>
      <c r="B92" s="35">
        <v>0</v>
      </c>
      <c r="C92" s="73">
        <v>0</v>
      </c>
      <c r="D92" s="90" t="s">
        <v>74</v>
      </c>
      <c r="E92" s="73">
        <v>100</v>
      </c>
      <c r="F92" s="73">
        <v>25</v>
      </c>
      <c r="G92" s="37">
        <v>300</v>
      </c>
      <c r="L92" s="16"/>
    </row>
    <row r="93" spans="1:12" s="20" customFormat="1" x14ac:dyDescent="0.2">
      <c r="A93" s="30" t="s">
        <v>63</v>
      </c>
      <c r="B93" s="35">
        <v>0</v>
      </c>
      <c r="C93" s="73">
        <v>0</v>
      </c>
      <c r="D93" s="73" t="s">
        <v>74</v>
      </c>
      <c r="E93" s="73">
        <v>0</v>
      </c>
      <c r="F93" s="73">
        <v>0</v>
      </c>
      <c r="G93" s="37" t="s">
        <v>74</v>
      </c>
      <c r="L93" s="16"/>
    </row>
    <row r="94" spans="1:12" s="20" customFormat="1" ht="13.2" thickBot="1" x14ac:dyDescent="0.25">
      <c r="A94" s="31" t="s">
        <v>66</v>
      </c>
      <c r="B94" s="44">
        <v>0</v>
      </c>
      <c r="C94" s="76">
        <v>0</v>
      </c>
      <c r="D94" s="104" t="s">
        <v>74</v>
      </c>
      <c r="E94" s="76">
        <v>0</v>
      </c>
      <c r="F94" s="76">
        <v>0</v>
      </c>
      <c r="G94" s="48" t="s">
        <v>74</v>
      </c>
      <c r="L94" s="16"/>
    </row>
    <row r="95" spans="1:12" x14ac:dyDescent="0.2">
      <c r="A95" s="69"/>
      <c r="B95" s="70"/>
      <c r="C95" s="77"/>
      <c r="D95" s="78"/>
      <c r="E95" s="77"/>
      <c r="F95" s="77"/>
      <c r="G95" s="78"/>
    </row>
    <row r="96" spans="1:12" x14ac:dyDescent="0.2">
      <c r="A96" s="32" t="s">
        <v>49</v>
      </c>
      <c r="B96" s="24"/>
      <c r="C96" s="21"/>
      <c r="D96" s="53"/>
      <c r="E96" s="54"/>
      <c r="F96" s="21"/>
      <c r="G96" s="21"/>
    </row>
    <row r="97" spans="1:7" ht="14.25" customHeight="1" x14ac:dyDescent="0.2">
      <c r="A97" s="32" t="s">
        <v>48</v>
      </c>
      <c r="B97" s="24"/>
      <c r="C97" s="24"/>
      <c r="D97" s="23"/>
      <c r="E97" s="21"/>
      <c r="F97" s="21"/>
      <c r="G97" s="21"/>
    </row>
    <row r="98" spans="1:7" x14ac:dyDescent="0.2">
      <c r="A98" s="32" t="s">
        <v>47</v>
      </c>
      <c r="B98" s="22"/>
      <c r="C98" s="22"/>
      <c r="D98" s="22"/>
      <c r="E98" s="20"/>
      <c r="F98" s="20"/>
      <c r="G98" s="20"/>
    </row>
    <row r="99" spans="1:7" x14ac:dyDescent="0.2">
      <c r="A99" s="32" t="s">
        <v>46</v>
      </c>
      <c r="B99" s="25"/>
      <c r="C99" s="25"/>
      <c r="D99" s="25"/>
      <c r="E99" s="25"/>
      <c r="F99" s="25"/>
      <c r="G99" s="25"/>
    </row>
    <row r="100" spans="1:7" x14ac:dyDescent="0.2">
      <c r="A100" s="32" t="s">
        <v>67</v>
      </c>
      <c r="B100" s="25"/>
      <c r="C100" s="25"/>
      <c r="D100" s="25"/>
      <c r="E100" s="25"/>
      <c r="F100" s="25"/>
      <c r="G100" s="25"/>
    </row>
    <row r="101" spans="1:7" x14ac:dyDescent="0.2">
      <c r="A101" s="32" t="s">
        <v>68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32" t="s">
        <v>45</v>
      </c>
      <c r="B102" s="22"/>
      <c r="C102" s="22"/>
      <c r="D102" s="22"/>
      <c r="E102" s="20"/>
      <c r="F102" s="20"/>
      <c r="G102" s="20"/>
    </row>
    <row r="103" spans="1:7" x14ac:dyDescent="0.2">
      <c r="A103" s="34" t="s">
        <v>44</v>
      </c>
      <c r="B103" s="22"/>
      <c r="C103" s="22"/>
      <c r="D103" s="22"/>
      <c r="E103" s="20"/>
      <c r="F103" s="20"/>
      <c r="G103" s="20"/>
    </row>
    <row r="104" spans="1:7" x14ac:dyDescent="0.2">
      <c r="A104" s="34" t="s">
        <v>43</v>
      </c>
      <c r="B104" s="22"/>
      <c r="C104" s="22"/>
      <c r="D104" s="22"/>
      <c r="E104" s="20"/>
      <c r="F104" s="20"/>
      <c r="G104" s="20"/>
    </row>
    <row r="105" spans="1:7" x14ac:dyDescent="0.2">
      <c r="A105" s="59"/>
      <c r="B105" s="25"/>
      <c r="C105" s="25"/>
      <c r="D105" s="25"/>
      <c r="E105" s="25"/>
      <c r="F105" s="25"/>
      <c r="G105" s="25"/>
    </row>
    <row r="106" spans="1:7" x14ac:dyDescent="0.2">
      <c r="A106" s="59"/>
    </row>
  </sheetData>
  <mergeCells count="9">
    <mergeCell ref="A38:G38"/>
    <mergeCell ref="A66:G66"/>
    <mergeCell ref="A45:G45"/>
    <mergeCell ref="A39:G39"/>
    <mergeCell ref="A3:G3"/>
    <mergeCell ref="A9:G9"/>
    <mergeCell ref="A15:G15"/>
    <mergeCell ref="A21:G21"/>
    <mergeCell ref="A31:G31"/>
  </mergeCells>
  <pageMargins left="0.70866141732283472" right="0.70866141732283472" top="0.51249999999999996" bottom="0.74803149606299213" header="0.31496062992125984" footer="0.31496062992125984"/>
  <pageSetup paperSize="9" scale="40" orientation="portrait" r:id="rId1"/>
  <headerFooter>
    <oddHeader>&amp;LAktywność inwestorów na rynkach Grupy GPW w grudniu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C61A061F-10FC-4E8D-BB04-C00B0026195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 obroty grudzień 2022</dc:title>
  <dc:creator>Malgorzata.Odolinska</dc:creator>
  <cp:keywords>#Kategoria: [Publiczne/Nie zawiera danych osobowych]# </cp:keywords>
  <cp:lastModifiedBy>Kucharski Łukasz</cp:lastModifiedBy>
  <cp:lastPrinted>2023-01-02T16:13:49Z</cp:lastPrinted>
  <dcterms:created xsi:type="dcterms:W3CDTF">2011-04-28T11:46:19Z</dcterms:created>
  <dcterms:modified xsi:type="dcterms:W3CDTF">2023-01-02T16:14:04Z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90dda47d-f2ad-40d4-a440-ad29b4111400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